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op Sheet" sheetId="1" state="visible" r:id="rId1"/>
    <sheet xmlns:r="http://schemas.openxmlformats.org/officeDocument/2006/relationships" name="Detail" sheetId="2" state="visible" r:id="rId2"/>
    <sheet xmlns:r="http://schemas.openxmlformats.org/officeDocument/2006/relationships" name="Example Top Sheet" sheetId="3" state="visible" r:id="rId3"/>
    <sheet xmlns:r="http://schemas.openxmlformats.org/officeDocument/2006/relationships" name="Example Detail" sheetId="4" state="visible" r:id="rId4"/>
  </sheets>
  <definedNames/>
  <calcPr calcId="124519" fullCalcOnLoad="1"/>
</workbook>
</file>

<file path=xl/styles.xml><?xml version="1.0" encoding="utf-8"?>
<styleSheet xmlns="http://schemas.openxmlformats.org/spreadsheetml/2006/main">
  <numFmts count="1">
    <numFmt numFmtId="164" formatCode="$#,##0;-$#,##0;&quot;&quot;"/>
  </numFmts>
  <fonts count="9">
    <font>
      <name val="Calibri"/>
      <family val="2"/>
      <color theme="1"/>
      <sz val="11"/>
      <scheme val="minor"/>
    </font>
    <font>
      <b val="1"/>
      <sz val="16"/>
    </font>
    <font>
      <color rgb="006B6B6B"/>
      <sz val="9"/>
    </font>
    <font>
      <b val="1"/>
      <color rgb="00FFFFFF"/>
      <sz val="10"/>
    </font>
    <font>
      <sz val="10"/>
    </font>
    <font>
      <b val="1"/>
      <sz val="10"/>
    </font>
    <font>
      <b val="1"/>
      <color rgb="00FFFFFF"/>
      <sz val="12"/>
    </font>
    <font>
      <color rgb="00C71E1A"/>
      <sz val="10"/>
    </font>
    <font>
      <b val="1"/>
      <color rgb="00C71E1A"/>
      <sz val="10"/>
    </font>
  </fonts>
  <fills count="6">
    <fill>
      <patternFill/>
    </fill>
    <fill>
      <patternFill patternType="gray125"/>
    </fill>
    <fill>
      <patternFill patternType="solid">
        <fgColor rgb="001A1A1A"/>
      </patternFill>
    </fill>
    <fill>
      <patternFill patternType="solid">
        <fgColor rgb="00E8E8E8"/>
      </patternFill>
    </fill>
    <fill>
      <patternFill patternType="solid">
        <fgColor rgb="00F2F2F2"/>
      </patternFill>
    </fill>
    <fill>
      <patternFill patternType="solid">
        <fgColor rgb="00FBE9E8"/>
      </patternFill>
    </fill>
  </fills>
  <borders count="5">
    <border>
      <left/>
      <right/>
      <top/>
      <bottom/>
      <diagonal/>
    </border>
    <border>
      <left style="thin">
        <color rgb="00BDBDBD"/>
      </left>
      <right style="thin">
        <color rgb="00BDBDBD"/>
      </right>
      <top style="thin">
        <color rgb="00BDBDBD"/>
      </top>
      <bottom style="thin">
        <color rgb="00BDBDBD"/>
      </bottom>
    </border>
    <border>
      <left/>
      <right/>
      <top style="thin">
        <color rgb="00BDBDBD"/>
      </top>
      <bottom/>
      <diagonal/>
    </border>
    <border>
      <left/>
      <right style="thin">
        <color rgb="00BDBDBD"/>
      </right>
      <top style="thin">
        <color rgb="00BDBDBD"/>
      </top>
      <bottom/>
      <diagonal/>
    </border>
    <border>
      <left/>
      <right style="thin">
        <color rgb="00BDBDBD"/>
      </right>
      <top style="thin">
        <color rgb="00BDBDBD"/>
      </top>
      <bottom style="thin">
        <color rgb="00BDBDBD"/>
      </bottom>
      <diagonal/>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5" fillId="4" borderId="1" pivotButton="0" quotePrefix="0" xfId="0"/>
    <xf numFmtId="0" fontId="4" fillId="0" borderId="1" pivotButton="0" quotePrefix="0" xfId="0"/>
    <xf numFmtId="0" fontId="0" fillId="0" borderId="4" pivotButton="0" quotePrefix="0" xfId="0"/>
    <xf numFmtId="0" fontId="3" fillId="2" borderId="1" pivotButton="0" quotePrefix="0" xfId="0"/>
    <xf numFmtId="0" fontId="4" fillId="3" borderId="1" pivotButton="0" quotePrefix="0" xfId="0"/>
    <xf numFmtId="0" fontId="5" fillId="3" borderId="1" pivotButton="0" quotePrefix="0" xfId="0"/>
    <xf numFmtId="0" fontId="4" fillId="0" borderId="1" applyAlignment="1" pivotButton="0" quotePrefix="0" xfId="0">
      <alignment horizontal="center"/>
    </xf>
    <xf numFmtId="164" fontId="4" fillId="0" borderId="1" pivotButton="0" quotePrefix="0" xfId="0"/>
    <xf numFmtId="9" fontId="4" fillId="0" borderId="1" pivotButton="0" quotePrefix="0" xfId="0"/>
    <xf numFmtId="0" fontId="4" fillId="4" borderId="1" pivotButton="0" quotePrefix="0" xfId="0"/>
    <xf numFmtId="164" fontId="5" fillId="4" borderId="1" pivotButton="0" quotePrefix="0" xfId="0"/>
    <xf numFmtId="9" fontId="5" fillId="4" borderId="1" pivotButton="0" quotePrefix="0" xfId="0"/>
    <xf numFmtId="0" fontId="5" fillId="0" borderId="1" pivotButton="0" quotePrefix="0" xfId="0"/>
    <xf numFmtId="164" fontId="5" fillId="0" borderId="1" pivotButton="0" quotePrefix="0" xfId="0"/>
    <xf numFmtId="0" fontId="5" fillId="5" borderId="1" pivotButton="0" quotePrefix="0" xfId="0"/>
    <xf numFmtId="9" fontId="5" fillId="5" borderId="1" pivotButton="0" quotePrefix="0" xfId="0"/>
    <xf numFmtId="0" fontId="6" fillId="2" borderId="1" pivotButton="0" quotePrefix="0" xfId="0"/>
    <xf numFmtId="164" fontId="6" fillId="2" borderId="1" pivotButton="0" quotePrefix="0" xfId="0"/>
    <xf numFmtId="164" fontId="3" fillId="2" borderId="1" pivotButton="0" quotePrefix="0" xfId="0"/>
    <xf numFmtId="0" fontId="2" fillId="0" borderId="1" pivotButton="0" quotePrefix="0" xfId="0"/>
    <xf numFmtId="0" fontId="7" fillId="0" borderId="1" pivotButton="0" quotePrefix="0" xfId="0"/>
    <xf numFmtId="9" fontId="8" fillId="5" borderId="1" pivotButton="0" quotePrefix="0" xfId="0"/>
    <xf numFmtId="164" fontId="7" fillId="0" borderId="1" pivotButton="0" quotePrefix="0" xfId="0"/>
    <xf numFmtId="9" fontId="7" fillId="0" borderId="1" pivotButton="0" quotePrefix="0" xfId="0"/>
  </cellXfs>
  <cellStyles count="1">
    <cellStyle name="Normal" xfId="0" builtinId="0" hidden="0"/>
  </cellStyles>
  <dxfs count="1">
    <dxf>
      <font>
        <b val="1"/>
        <color rgb="00C71E1A"/>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s>
</file>

<file path=xl/worksheets/sheet1.xml><?xml version="1.0" encoding="utf-8"?>
<worksheet xmlns="http://schemas.openxmlformats.org/spreadsheetml/2006/main">
  <sheetPr>
    <outlinePr summaryBelow="1" summaryRight="1"/>
    <pageSetUpPr/>
  </sheetPr>
  <dimension ref="A1:F49"/>
  <sheetViews>
    <sheetView showGridLines="0" workbookViewId="0">
      <pane ySplit="8" topLeftCell="A9" activePane="bottomLeft" state="frozen"/>
      <selection pane="bottomLeft" activeCell="A1" sqref="A1"/>
    </sheetView>
  </sheetViews>
  <sheetFormatPr baseColWidth="8" defaultRowHeight="15"/>
  <cols>
    <col width="8" customWidth="1" min="1" max="1"/>
    <col width="32" customWidth="1" min="2" max="2"/>
    <col width="14" customWidth="1" min="3" max="3"/>
    <col width="14" customWidth="1" min="4" max="4"/>
    <col width="14" customWidth="1" min="5" max="5"/>
    <col width="10" customWidth="1" min="6" max="6"/>
  </cols>
  <sheetData>
    <row r="1">
      <c r="A1" s="1" t="inlineStr">
        <is>
          <t>FILM BUDGET: TOP SHEET</t>
        </is>
      </c>
    </row>
    <row r="2">
      <c r="A2" s="2" t="inlineStr">
        <is>
          <t>Totals pull from the Detail tab. Only fill in the header and the contingency %.</t>
        </is>
      </c>
    </row>
    <row r="4">
      <c r="A4" s="3" t="inlineStr">
        <is>
          <t>Project</t>
        </is>
      </c>
      <c r="B4" s="4" t="n"/>
      <c r="C4" s="5" t="n"/>
      <c r="D4" s="3" t="inlineStr">
        <is>
          <t>Producer</t>
        </is>
      </c>
      <c r="E4" s="4" t="n"/>
      <c r="F4" s="5" t="n"/>
    </row>
    <row r="5">
      <c r="A5" s="3" t="inlineStr">
        <is>
          <t>Director</t>
        </is>
      </c>
      <c r="B5" s="4" t="n"/>
      <c r="C5" s="5" t="n"/>
      <c r="D5" s="3" t="inlineStr">
        <is>
          <t>Format</t>
        </is>
      </c>
      <c r="E5" s="4" t="n"/>
      <c r="F5" s="5" t="n"/>
    </row>
    <row r="6">
      <c r="A6" s="3" t="inlineStr">
        <is>
          <t>Shoot days</t>
        </is>
      </c>
      <c r="B6" s="4" t="n"/>
      <c r="C6" s="5" t="n"/>
      <c r="D6" s="3" t="inlineStr">
        <is>
          <t>Budget version</t>
        </is>
      </c>
      <c r="E6" s="4" t="n"/>
      <c r="F6" s="5" t="n"/>
    </row>
    <row r="8">
      <c r="A8" s="6" t="inlineStr">
        <is>
          <t>Acct</t>
        </is>
      </c>
      <c r="B8" s="6" t="inlineStr">
        <is>
          <t>Category</t>
        </is>
      </c>
      <c r="C8" s="6" t="inlineStr">
        <is>
          <t>Estimate</t>
        </is>
      </c>
      <c r="D8" s="6" t="inlineStr">
        <is>
          <t>Actual</t>
        </is>
      </c>
      <c r="E8" s="6" t="inlineStr">
        <is>
          <t>Variance</t>
        </is>
      </c>
      <c r="F8" s="6" t="inlineStr">
        <is>
          <t>% of total</t>
        </is>
      </c>
    </row>
    <row r="9">
      <c r="A9" s="7" t="n"/>
      <c r="B9" s="8" t="inlineStr">
        <is>
          <t>ABOVE THE LINE</t>
        </is>
      </c>
      <c r="C9" s="7" t="n"/>
      <c r="D9" s="7" t="n"/>
      <c r="E9" s="7" t="n"/>
      <c r="F9" s="7" t="n"/>
    </row>
    <row r="10">
      <c r="A10" s="9" t="n">
        <v>1100</v>
      </c>
      <c r="B10" s="4" t="inlineStr">
        <is>
          <t>Story and rights</t>
        </is>
      </c>
      <c r="C10" s="10">
        <f>SUMIF('Detail'!$A$5:$A$97,A10,'Detail'!$G$5:$G$97)</f>
        <v/>
      </c>
      <c r="D10" s="10">
        <f>SUMIF('Detail'!$A$5:$A$97,A10,'Detail'!$H$5:$H$97)</f>
        <v/>
      </c>
      <c r="E10" s="10">
        <f>IF(D10=0,"",C10-D10)</f>
        <v/>
      </c>
      <c r="F10" s="11">
        <f>IF($C$48=0,"",C10/$C$48)</f>
        <v/>
      </c>
    </row>
    <row r="11">
      <c r="A11" s="9" t="n">
        <v>1200</v>
      </c>
      <c r="B11" s="4" t="inlineStr">
        <is>
          <t>Writer</t>
        </is>
      </c>
      <c r="C11" s="10">
        <f>SUMIF('Detail'!$A$5:$A$97,A11,'Detail'!$G$5:$G$97)</f>
        <v/>
      </c>
      <c r="D11" s="10">
        <f>SUMIF('Detail'!$A$5:$A$97,A11,'Detail'!$H$5:$H$97)</f>
        <v/>
      </c>
      <c r="E11" s="10">
        <f>IF(D11=0,"",C11-D11)</f>
        <v/>
      </c>
      <c r="F11" s="11">
        <f>IF($C$48=0,"",C11/$C$48)</f>
        <v/>
      </c>
    </row>
    <row r="12">
      <c r="A12" s="9" t="n">
        <v>1300</v>
      </c>
      <c r="B12" s="4" t="inlineStr">
        <is>
          <t>Producers</t>
        </is>
      </c>
      <c r="C12" s="10">
        <f>SUMIF('Detail'!$A$5:$A$97,A12,'Detail'!$G$5:$G$97)</f>
        <v/>
      </c>
      <c r="D12" s="10">
        <f>SUMIF('Detail'!$A$5:$A$97,A12,'Detail'!$H$5:$H$97)</f>
        <v/>
      </c>
      <c r="E12" s="10">
        <f>IF(D12=0,"",C12-D12)</f>
        <v/>
      </c>
      <c r="F12" s="11">
        <f>IF($C$48=0,"",C12/$C$48)</f>
        <v/>
      </c>
    </row>
    <row r="13">
      <c r="A13" s="9" t="n">
        <v>1400</v>
      </c>
      <c r="B13" s="4" t="inlineStr">
        <is>
          <t>Director</t>
        </is>
      </c>
      <c r="C13" s="10">
        <f>SUMIF('Detail'!$A$5:$A$97,A13,'Detail'!$G$5:$G$97)</f>
        <v/>
      </c>
      <c r="D13" s="10">
        <f>SUMIF('Detail'!$A$5:$A$97,A13,'Detail'!$H$5:$H$97)</f>
        <v/>
      </c>
      <c r="E13" s="10">
        <f>IF(D13=0,"",C13-D13)</f>
        <v/>
      </c>
      <c r="F13" s="11">
        <f>IF($C$48=0,"",C13/$C$48)</f>
        <v/>
      </c>
    </row>
    <row r="14">
      <c r="A14" s="9" t="n">
        <v>1500</v>
      </c>
      <c r="B14" s="4" t="inlineStr">
        <is>
          <t>Cast</t>
        </is>
      </c>
      <c r="C14" s="10">
        <f>SUMIF('Detail'!$A$5:$A$97,A14,'Detail'!$G$5:$G$97)</f>
        <v/>
      </c>
      <c r="D14" s="10">
        <f>SUMIF('Detail'!$A$5:$A$97,A14,'Detail'!$H$5:$H$97)</f>
        <v/>
      </c>
      <c r="E14" s="10">
        <f>IF(D14=0,"",C14-D14)</f>
        <v/>
      </c>
      <c r="F14" s="11">
        <f>IF($C$48=0,"",C14/$C$48)</f>
        <v/>
      </c>
    </row>
    <row r="15">
      <c r="A15" s="12" t="n"/>
      <c r="B15" s="3" t="inlineStr">
        <is>
          <t>Total above the line</t>
        </is>
      </c>
      <c r="C15" s="13">
        <f>SUM(C10:C14)</f>
        <v/>
      </c>
      <c r="D15" s="13">
        <f>SUM(D10:D14)</f>
        <v/>
      </c>
      <c r="E15" s="13">
        <f>IF(D15=0,"",C15-D15)</f>
        <v/>
      </c>
      <c r="F15" s="14">
        <f>IF($C$48=0,"",C15/$C$48)</f>
        <v/>
      </c>
    </row>
    <row r="16"/>
    <row r="17">
      <c r="A17" s="7" t="n"/>
      <c r="B17" s="8" t="inlineStr">
        <is>
          <t>BELOW THE LINE: PRODUCTION</t>
        </is>
      </c>
      <c r="C17" s="7" t="n"/>
      <c r="D17" s="7" t="n"/>
      <c r="E17" s="7" t="n"/>
      <c r="F17" s="7" t="n"/>
    </row>
    <row r="18">
      <c r="A18" s="9" t="n">
        <v>2000</v>
      </c>
      <c r="B18" s="4" t="inlineStr">
        <is>
          <t>Production staff</t>
        </is>
      </c>
      <c r="C18" s="10">
        <f>SUMIF('Detail'!$A$5:$A$97,A18,'Detail'!$G$5:$G$97)</f>
        <v/>
      </c>
      <c r="D18" s="10">
        <f>SUMIF('Detail'!$A$5:$A$97,A18,'Detail'!$H$5:$H$97)</f>
        <v/>
      </c>
      <c r="E18" s="10">
        <f>IF(D18=0,"",C18-D18)</f>
        <v/>
      </c>
      <c r="F18" s="11">
        <f>IF($C$48=0,"",C18/$C$48)</f>
        <v/>
      </c>
    </row>
    <row r="19">
      <c r="A19" s="9" t="n">
        <v>2100</v>
      </c>
      <c r="B19" s="4" t="inlineStr">
        <is>
          <t>Camera</t>
        </is>
      </c>
      <c r="C19" s="10">
        <f>SUMIF('Detail'!$A$5:$A$97,A19,'Detail'!$G$5:$G$97)</f>
        <v/>
      </c>
      <c r="D19" s="10">
        <f>SUMIF('Detail'!$A$5:$A$97,A19,'Detail'!$H$5:$H$97)</f>
        <v/>
      </c>
      <c r="E19" s="10">
        <f>IF(D19=0,"",C19-D19)</f>
        <v/>
      </c>
      <c r="F19" s="11">
        <f>IF($C$48=0,"",C19/$C$48)</f>
        <v/>
      </c>
    </row>
    <row r="20">
      <c r="A20" s="9" t="n">
        <v>2200</v>
      </c>
      <c r="B20" s="4" t="inlineStr">
        <is>
          <t>Grip and electric</t>
        </is>
      </c>
      <c r="C20" s="10">
        <f>SUMIF('Detail'!$A$5:$A$97,A20,'Detail'!$G$5:$G$97)</f>
        <v/>
      </c>
      <c r="D20" s="10">
        <f>SUMIF('Detail'!$A$5:$A$97,A20,'Detail'!$H$5:$H$97)</f>
        <v/>
      </c>
      <c r="E20" s="10">
        <f>IF(D20=0,"",C20-D20)</f>
        <v/>
      </c>
      <c r="F20" s="11">
        <f>IF($C$48=0,"",C20/$C$48)</f>
        <v/>
      </c>
    </row>
    <row r="21">
      <c r="A21" s="9" t="n">
        <v>2300</v>
      </c>
      <c r="B21" s="4" t="inlineStr">
        <is>
          <t>Sound</t>
        </is>
      </c>
      <c r="C21" s="10">
        <f>SUMIF('Detail'!$A$5:$A$97,A21,'Detail'!$G$5:$G$97)</f>
        <v/>
      </c>
      <c r="D21" s="10">
        <f>SUMIF('Detail'!$A$5:$A$97,A21,'Detail'!$H$5:$H$97)</f>
        <v/>
      </c>
      <c r="E21" s="10">
        <f>IF(D21=0,"",C21-D21)</f>
        <v/>
      </c>
      <c r="F21" s="11">
        <f>IF($C$48=0,"",C21/$C$48)</f>
        <v/>
      </c>
    </row>
    <row r="22">
      <c r="A22" s="9" t="n">
        <v>2400</v>
      </c>
      <c r="B22" s="4" t="inlineStr">
        <is>
          <t>Art department</t>
        </is>
      </c>
      <c r="C22" s="10">
        <f>SUMIF('Detail'!$A$5:$A$97,A22,'Detail'!$G$5:$G$97)</f>
        <v/>
      </c>
      <c r="D22" s="10">
        <f>SUMIF('Detail'!$A$5:$A$97,A22,'Detail'!$H$5:$H$97)</f>
        <v/>
      </c>
      <c r="E22" s="10">
        <f>IF(D22=0,"",C22-D22)</f>
        <v/>
      </c>
      <c r="F22" s="11">
        <f>IF($C$48=0,"",C22/$C$48)</f>
        <v/>
      </c>
    </row>
    <row r="23">
      <c r="A23" s="9" t="n">
        <v>2500</v>
      </c>
      <c r="B23" s="4" t="inlineStr">
        <is>
          <t>Wardrobe, hair and makeup</t>
        </is>
      </c>
      <c r="C23" s="10">
        <f>SUMIF('Detail'!$A$5:$A$97,A23,'Detail'!$G$5:$G$97)</f>
        <v/>
      </c>
      <c r="D23" s="10">
        <f>SUMIF('Detail'!$A$5:$A$97,A23,'Detail'!$H$5:$H$97)</f>
        <v/>
      </c>
      <c r="E23" s="10">
        <f>IF(D23=0,"",C23-D23)</f>
        <v/>
      </c>
      <c r="F23" s="11">
        <f>IF($C$48=0,"",C23/$C$48)</f>
        <v/>
      </c>
    </row>
    <row r="24">
      <c r="A24" s="9" t="n">
        <v>2600</v>
      </c>
      <c r="B24" s="4" t="inlineStr">
        <is>
          <t>Locations</t>
        </is>
      </c>
      <c r="C24" s="10">
        <f>SUMIF('Detail'!$A$5:$A$97,A24,'Detail'!$G$5:$G$97)</f>
        <v/>
      </c>
      <c r="D24" s="10">
        <f>SUMIF('Detail'!$A$5:$A$97,A24,'Detail'!$H$5:$H$97)</f>
        <v/>
      </c>
      <c r="E24" s="10">
        <f>IF(D24=0,"",C24-D24)</f>
        <v/>
      </c>
      <c r="F24" s="11">
        <f>IF($C$48=0,"",C24/$C$48)</f>
        <v/>
      </c>
    </row>
    <row r="25">
      <c r="A25" s="9" t="n">
        <v>2700</v>
      </c>
      <c r="B25" s="4" t="inlineStr">
        <is>
          <t>Transportation</t>
        </is>
      </c>
      <c r="C25" s="10">
        <f>SUMIF('Detail'!$A$5:$A$97,A25,'Detail'!$G$5:$G$97)</f>
        <v/>
      </c>
      <c r="D25" s="10">
        <f>SUMIF('Detail'!$A$5:$A$97,A25,'Detail'!$H$5:$H$97)</f>
        <v/>
      </c>
      <c r="E25" s="10">
        <f>IF(D25=0,"",C25-D25)</f>
        <v/>
      </c>
      <c r="F25" s="11">
        <f>IF($C$48=0,"",C25/$C$48)</f>
        <v/>
      </c>
    </row>
    <row r="26">
      <c r="A26" s="9" t="n">
        <v>2800</v>
      </c>
      <c r="B26" s="4" t="inlineStr">
        <is>
          <t>Catering and craft services</t>
        </is>
      </c>
      <c r="C26" s="10">
        <f>SUMIF('Detail'!$A$5:$A$97,A26,'Detail'!$G$5:$G$97)</f>
        <v/>
      </c>
      <c r="D26" s="10">
        <f>SUMIF('Detail'!$A$5:$A$97,A26,'Detail'!$H$5:$H$97)</f>
        <v/>
      </c>
      <c r="E26" s="10">
        <f>IF(D26=0,"",C26-D26)</f>
        <v/>
      </c>
      <c r="F26" s="11">
        <f>IF($C$48=0,"",C26/$C$48)</f>
        <v/>
      </c>
    </row>
    <row r="27">
      <c r="A27" s="9" t="n">
        <v>2900</v>
      </c>
      <c r="B27" s="4" t="inlineStr">
        <is>
          <t>Special equipment and effects</t>
        </is>
      </c>
      <c r="C27" s="10">
        <f>SUMIF('Detail'!$A$5:$A$97,A27,'Detail'!$G$5:$G$97)</f>
        <v/>
      </c>
      <c r="D27" s="10">
        <f>SUMIF('Detail'!$A$5:$A$97,A27,'Detail'!$H$5:$H$97)</f>
        <v/>
      </c>
      <c r="E27" s="10">
        <f>IF(D27=0,"",C27-D27)</f>
        <v/>
      </c>
      <c r="F27" s="11">
        <f>IF($C$48=0,"",C27/$C$48)</f>
        <v/>
      </c>
    </row>
    <row r="28">
      <c r="A28" s="12" t="n"/>
      <c r="B28" s="3" t="inlineStr">
        <is>
          <t>Total production</t>
        </is>
      </c>
      <c r="C28" s="13">
        <f>SUM(C18:C27)</f>
        <v/>
      </c>
      <c r="D28" s="13">
        <f>SUM(D18:D27)</f>
        <v/>
      </c>
      <c r="E28" s="13">
        <f>IF(D28=0,"",C28-D28)</f>
        <v/>
      </c>
      <c r="F28" s="14">
        <f>IF($C$48=0,"",C28/$C$48)</f>
        <v/>
      </c>
    </row>
    <row r="29"/>
    <row r="30">
      <c r="A30" s="7" t="n"/>
      <c r="B30" s="8" t="inlineStr">
        <is>
          <t>POST-PRODUCTION</t>
        </is>
      </c>
      <c r="C30" s="7" t="n"/>
      <c r="D30" s="7" t="n"/>
      <c r="E30" s="7" t="n"/>
      <c r="F30" s="7" t="n"/>
    </row>
    <row r="31">
      <c r="A31" s="9" t="n">
        <v>3000</v>
      </c>
      <c r="B31" s="4" t="inlineStr">
        <is>
          <t>Editing</t>
        </is>
      </c>
      <c r="C31" s="10">
        <f>SUMIF('Detail'!$A$5:$A$97,A31,'Detail'!$G$5:$G$97)</f>
        <v/>
      </c>
      <c r="D31" s="10">
        <f>SUMIF('Detail'!$A$5:$A$97,A31,'Detail'!$H$5:$H$97)</f>
        <v/>
      </c>
      <c r="E31" s="10">
        <f>IF(D31=0,"",C31-D31)</f>
        <v/>
      </c>
      <c r="F31" s="11">
        <f>IF($C$48=0,"",C31/$C$48)</f>
        <v/>
      </c>
    </row>
    <row r="32">
      <c r="A32" s="9" t="n">
        <v>3100</v>
      </c>
      <c r="B32" s="4" t="inlineStr">
        <is>
          <t>Sound post and music</t>
        </is>
      </c>
      <c r="C32" s="10">
        <f>SUMIF('Detail'!$A$5:$A$97,A32,'Detail'!$G$5:$G$97)</f>
        <v/>
      </c>
      <c r="D32" s="10">
        <f>SUMIF('Detail'!$A$5:$A$97,A32,'Detail'!$H$5:$H$97)</f>
        <v/>
      </c>
      <c r="E32" s="10">
        <f>IF(D32=0,"",C32-D32)</f>
        <v/>
      </c>
      <c r="F32" s="11">
        <f>IF($C$48=0,"",C32/$C$48)</f>
        <v/>
      </c>
    </row>
    <row r="33">
      <c r="A33" s="9" t="n">
        <v>3200</v>
      </c>
      <c r="B33" s="4" t="inlineStr">
        <is>
          <t>Color and VFX</t>
        </is>
      </c>
      <c r="C33" s="10">
        <f>SUMIF('Detail'!$A$5:$A$97,A33,'Detail'!$G$5:$G$97)</f>
        <v/>
      </c>
      <c r="D33" s="10">
        <f>SUMIF('Detail'!$A$5:$A$97,A33,'Detail'!$H$5:$H$97)</f>
        <v/>
      </c>
      <c r="E33" s="10">
        <f>IF(D33=0,"",C33-D33)</f>
        <v/>
      </c>
      <c r="F33" s="11">
        <f>IF($C$48=0,"",C33/$C$48)</f>
        <v/>
      </c>
    </row>
    <row r="34">
      <c r="A34" s="9" t="n">
        <v>3300</v>
      </c>
      <c r="B34" s="4" t="inlineStr">
        <is>
          <t>Titles and deliverables</t>
        </is>
      </c>
      <c r="C34" s="10">
        <f>SUMIF('Detail'!$A$5:$A$97,A34,'Detail'!$G$5:$G$97)</f>
        <v/>
      </c>
      <c r="D34" s="10">
        <f>SUMIF('Detail'!$A$5:$A$97,A34,'Detail'!$H$5:$H$97)</f>
        <v/>
      </c>
      <c r="E34" s="10">
        <f>IF(D34=0,"",C34-D34)</f>
        <v/>
      </c>
      <c r="F34" s="11">
        <f>IF($C$48=0,"",C34/$C$48)</f>
        <v/>
      </c>
    </row>
    <row r="35">
      <c r="A35" s="12" t="n"/>
      <c r="B35" s="3" t="inlineStr">
        <is>
          <t>Total post-production</t>
        </is>
      </c>
      <c r="C35" s="13">
        <f>SUM(C31:C34)</f>
        <v/>
      </c>
      <c r="D35" s="13">
        <f>SUM(D31:D34)</f>
        <v/>
      </c>
      <c r="E35" s="13">
        <f>IF(D35=0,"",C35-D35)</f>
        <v/>
      </c>
      <c r="F35" s="14">
        <f>IF($C$48=0,"",C35/$C$48)</f>
        <v/>
      </c>
    </row>
    <row r="36"/>
    <row r="37">
      <c r="A37" s="7" t="n"/>
      <c r="B37" s="8" t="inlineStr">
        <is>
          <t>OTHER COSTS</t>
        </is>
      </c>
      <c r="C37" s="7" t="n"/>
      <c r="D37" s="7" t="n"/>
      <c r="E37" s="7" t="n"/>
      <c r="F37" s="7" t="n"/>
    </row>
    <row r="38">
      <c r="A38" s="9" t="n">
        <v>4000</v>
      </c>
      <c r="B38" s="4" t="inlineStr">
        <is>
          <t>Insurance</t>
        </is>
      </c>
      <c r="C38" s="10">
        <f>SUMIF('Detail'!$A$5:$A$97,A38,'Detail'!$G$5:$G$97)</f>
        <v/>
      </c>
      <c r="D38" s="10">
        <f>SUMIF('Detail'!$A$5:$A$97,A38,'Detail'!$H$5:$H$97)</f>
        <v/>
      </c>
      <c r="E38" s="10">
        <f>IF(D38=0,"",C38-D38)</f>
        <v/>
      </c>
      <c r="F38" s="11">
        <f>IF($C$48=0,"",C38/$C$48)</f>
        <v/>
      </c>
    </row>
    <row r="39">
      <c r="A39" s="9" t="n">
        <v>4100</v>
      </c>
      <c r="B39" s="4" t="inlineStr">
        <is>
          <t>Legal and accounting</t>
        </is>
      </c>
      <c r="C39" s="10">
        <f>SUMIF('Detail'!$A$5:$A$97,A39,'Detail'!$G$5:$G$97)</f>
        <v/>
      </c>
      <c r="D39" s="10">
        <f>SUMIF('Detail'!$A$5:$A$97,A39,'Detail'!$H$5:$H$97)</f>
        <v/>
      </c>
      <c r="E39" s="10">
        <f>IF(D39=0,"",C39-D39)</f>
        <v/>
      </c>
      <c r="F39" s="11">
        <f>IF($C$48=0,"",C39/$C$48)</f>
        <v/>
      </c>
    </row>
    <row r="40">
      <c r="A40" s="9" t="n">
        <v>4200</v>
      </c>
      <c r="B40" s="4" t="inlineStr">
        <is>
          <t>Festivals and marketing</t>
        </is>
      </c>
      <c r="C40" s="10">
        <f>SUMIF('Detail'!$A$5:$A$97,A40,'Detail'!$G$5:$G$97)</f>
        <v/>
      </c>
      <c r="D40" s="10">
        <f>SUMIF('Detail'!$A$5:$A$97,A40,'Detail'!$H$5:$H$97)</f>
        <v/>
      </c>
      <c r="E40" s="10">
        <f>IF(D40=0,"",C40-D40)</f>
        <v/>
      </c>
      <c r="F40" s="11">
        <f>IF($C$48=0,"",C40/$C$48)</f>
        <v/>
      </c>
    </row>
    <row r="41">
      <c r="A41" s="12" t="n"/>
      <c r="B41" s="3" t="inlineStr">
        <is>
          <t>Total other costs</t>
        </is>
      </c>
      <c r="C41" s="13">
        <f>SUM(C38:C40)</f>
        <v/>
      </c>
      <c r="D41" s="13">
        <f>SUM(D38:D40)</f>
        <v/>
      </c>
      <c r="E41" s="13">
        <f>IF(D41=0,"",C41-D41)</f>
        <v/>
      </c>
      <c r="F41" s="14">
        <f>IF($C$48=0,"",C41/$C$48)</f>
        <v/>
      </c>
    </row>
    <row r="42"/>
    <row r="43">
      <c r="B43" s="15" t="inlineStr">
        <is>
          <t>Total above the line</t>
        </is>
      </c>
      <c r="C43" s="16">
        <f>C15</f>
        <v/>
      </c>
      <c r="D43" s="16">
        <f>D15</f>
        <v/>
      </c>
      <c r="E43" s="10">
        <f>IF(D43=0,"",C43-D43)</f>
        <v/>
      </c>
      <c r="F43" s="11">
        <f>IF($C$48=0,"",C43/$C$48)</f>
        <v/>
      </c>
    </row>
    <row r="44">
      <c r="B44" s="15" t="inlineStr">
        <is>
          <t>Total below the line (production, post, other)</t>
        </is>
      </c>
      <c r="C44" s="16">
        <f>C28+C35+C41</f>
        <v/>
      </c>
      <c r="D44" s="16">
        <f>D28+D35+D41</f>
        <v/>
      </c>
      <c r="E44" s="10">
        <f>IF(D44=0,"",C44-D44)</f>
        <v/>
      </c>
      <c r="F44" s="11">
        <f>IF($C$48=0,"",C44/$C$48)</f>
        <v/>
      </c>
    </row>
    <row r="45">
      <c r="B45" s="3" t="inlineStr">
        <is>
          <t>Subtotal</t>
        </is>
      </c>
      <c r="C45" s="13">
        <f>C43+C44</f>
        <v/>
      </c>
      <c r="D45" s="13">
        <f>D43+D44</f>
        <v/>
      </c>
    </row>
    <row r="46">
      <c r="B46" s="17" t="inlineStr">
        <is>
          <t>Contingency % (enter)</t>
        </is>
      </c>
      <c r="C46" s="18" t="n">
        <v>0.1</v>
      </c>
    </row>
    <row r="47">
      <c r="B47" s="15" t="inlineStr">
        <is>
          <t>Contingency</t>
        </is>
      </c>
      <c r="C47" s="16">
        <f>C45*C46</f>
        <v/>
      </c>
      <c r="D47" s="4" t="n"/>
    </row>
    <row r="48">
      <c r="B48" s="19" t="inlineStr">
        <is>
          <t>GRAND TOTAL</t>
        </is>
      </c>
      <c r="C48" s="20">
        <f>C45+C47</f>
        <v/>
      </c>
      <c r="D48" s="20">
        <f>D45</f>
        <v/>
      </c>
      <c r="E48" s="21">
        <f>IF(D48=0,"",C48-D48)</f>
        <v/>
      </c>
    </row>
    <row r="49">
      <c r="B49" s="22" t="inlineStr">
        <is>
          <t>Actual column: what you've spent so far. Variance above zero means under budget.</t>
        </is>
      </c>
    </row>
  </sheetData>
  <mergeCells count="6">
    <mergeCell ref="B6:C6"/>
    <mergeCell ref="E4:F4"/>
    <mergeCell ref="E6:F6"/>
    <mergeCell ref="B5:C5"/>
    <mergeCell ref="E5:F5"/>
    <mergeCell ref="B4:C4"/>
  </mergeCells>
  <conditionalFormatting sqref="E9:E48">
    <cfRule type="cellIs" priority="1" operator="lessThan" dxfId="0">
      <formula>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9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7" customWidth="1" min="3" max="3"/>
    <col width="9" customWidth="1" min="4" max="4"/>
    <col width="10" customWidth="1" min="5" max="5"/>
    <col width="8" customWidth="1" min="6" max="6"/>
    <col width="12" customWidth="1" min="7" max="7"/>
    <col width="12" customWidth="1" min="8" max="8"/>
    <col width="34" customWidth="1" min="9" max="9"/>
  </cols>
  <sheetData>
    <row r="1">
      <c r="A1" s="1" t="inlineStr">
        <is>
          <t>BUDGET DETAIL</t>
        </is>
      </c>
    </row>
    <row r="2">
      <c r="A2" s="2" t="inlineStr">
        <is>
          <t>Enter quantity, units and rate. Estimate = qty x rate x (1 + fringe). Add rows inside a category and keep its account number in column A.</t>
        </is>
      </c>
    </row>
    <row r="4">
      <c r="A4" s="6" t="inlineStr">
        <is>
          <t>Acct</t>
        </is>
      </c>
      <c r="B4" s="6" t="inlineStr">
        <is>
          <t>Line item</t>
        </is>
      </c>
      <c r="C4" s="6" t="inlineStr">
        <is>
          <t>Qty</t>
        </is>
      </c>
      <c r="D4" s="6" t="inlineStr">
        <is>
          <t>Units</t>
        </is>
      </c>
      <c r="E4" s="6" t="inlineStr">
        <is>
          <t>Rate</t>
        </is>
      </c>
      <c r="F4" s="6" t="inlineStr">
        <is>
          <t>Fringe</t>
        </is>
      </c>
      <c r="G4" s="6" t="inlineStr">
        <is>
          <t>Estimate</t>
        </is>
      </c>
      <c r="H4" s="6" t="inlineStr">
        <is>
          <t>Actual</t>
        </is>
      </c>
      <c r="I4" s="6" t="inlineStr">
        <is>
          <t>Notes</t>
        </is>
      </c>
    </row>
    <row r="5">
      <c r="A5" s="7" t="n"/>
      <c r="B5" s="8" t="inlineStr">
        <is>
          <t>1100  STORY AND RIGHTS</t>
        </is>
      </c>
      <c r="C5" s="7" t="n"/>
      <c r="D5" s="7" t="n"/>
      <c r="E5" s="7" t="n"/>
      <c r="F5" s="7" t="n"/>
      <c r="G5" s="7" t="n"/>
      <c r="H5" s="7" t="n"/>
      <c r="I5" s="7" t="n"/>
    </row>
    <row r="6">
      <c r="A6" s="9" t="n">
        <v>1100</v>
      </c>
      <c r="B6" s="4" t="inlineStr">
        <is>
          <t>Script or story rights</t>
        </is>
      </c>
      <c r="C6" s="4" t="n"/>
      <c r="D6" s="4" t="n"/>
      <c r="E6" s="10" t="n"/>
      <c r="F6" s="11" t="n"/>
      <c r="G6" s="10">
        <f>C6*E6*(1+F6)</f>
        <v/>
      </c>
      <c r="H6" s="10" t="n"/>
      <c r="I6" s="4" t="n"/>
    </row>
    <row r="7">
      <c r="A7" s="9" t="n">
        <v>1100</v>
      </c>
      <c r="B7" s="4" t="inlineStr">
        <is>
          <t>Research and clearances</t>
        </is>
      </c>
      <c r="C7" s="4" t="n"/>
      <c r="D7" s="4" t="n"/>
      <c r="E7" s="10" t="n"/>
      <c r="F7" s="11" t="n"/>
      <c r="G7" s="10">
        <f>C7*E7*(1+F7)</f>
        <v/>
      </c>
      <c r="H7" s="10" t="n"/>
      <c r="I7" s="4" t="n"/>
    </row>
    <row r="8">
      <c r="A8" s="9" t="n">
        <v>1100</v>
      </c>
      <c r="B8" s="4" t="n"/>
      <c r="C8" s="4" t="n"/>
      <c r="D8" s="4" t="n"/>
      <c r="E8" s="10" t="n"/>
      <c r="F8" s="11" t="n"/>
      <c r="G8" s="10">
        <f>C8*E8*(1+F8)</f>
        <v/>
      </c>
      <c r="H8" s="10" t="n"/>
      <c r="I8" s="4" t="n"/>
    </row>
    <row r="9">
      <c r="A9" s="7" t="n"/>
      <c r="B9" s="8" t="inlineStr">
        <is>
          <t>1200  WRITER</t>
        </is>
      </c>
      <c r="C9" s="7" t="n"/>
      <c r="D9" s="7" t="n"/>
      <c r="E9" s="7" t="n"/>
      <c r="F9" s="7" t="n"/>
      <c r="G9" s="7" t="n"/>
      <c r="H9" s="7" t="n"/>
      <c r="I9" s="7" t="n"/>
    </row>
    <row r="10">
      <c r="A10" s="9" t="n">
        <v>1200</v>
      </c>
      <c r="B10" s="4" t="inlineStr">
        <is>
          <t>Writer fee</t>
        </is>
      </c>
      <c r="C10" s="4" t="n"/>
      <c r="D10" s="4" t="n"/>
      <c r="E10" s="10" t="n"/>
      <c r="F10" s="11" t="n"/>
      <c r="G10" s="10">
        <f>C10*E10*(1+F10)</f>
        <v/>
      </c>
      <c r="H10" s="10" t="n"/>
      <c r="I10" s="4" t="n"/>
    </row>
    <row r="11">
      <c r="A11" s="9" t="n">
        <v>1200</v>
      </c>
      <c r="B11" s="4" t="n"/>
      <c r="C11" s="4" t="n"/>
      <c r="D11" s="4" t="n"/>
      <c r="E11" s="10" t="n"/>
      <c r="F11" s="11" t="n"/>
      <c r="G11" s="10">
        <f>C11*E11*(1+F11)</f>
        <v/>
      </c>
      <c r="H11" s="10" t="n"/>
      <c r="I11" s="4" t="n"/>
    </row>
    <row r="12">
      <c r="A12" s="7" t="n"/>
      <c r="B12" s="8" t="inlineStr">
        <is>
          <t>1300  PRODUCERS</t>
        </is>
      </c>
      <c r="C12" s="7" t="n"/>
      <c r="D12" s="7" t="n"/>
      <c r="E12" s="7" t="n"/>
      <c r="F12" s="7" t="n"/>
      <c r="G12" s="7" t="n"/>
      <c r="H12" s="7" t="n"/>
      <c r="I12" s="7" t="n"/>
    </row>
    <row r="13">
      <c r="A13" s="9" t="n">
        <v>1300</v>
      </c>
      <c r="B13" s="4" t="inlineStr">
        <is>
          <t>Producer fee</t>
        </is>
      </c>
      <c r="C13" s="4" t="n"/>
      <c r="D13" s="4" t="n"/>
      <c r="E13" s="10" t="n"/>
      <c r="F13" s="11" t="n"/>
      <c r="G13" s="10">
        <f>C13*E13*(1+F13)</f>
        <v/>
      </c>
      <c r="H13" s="10" t="n"/>
      <c r="I13" s="4" t="n"/>
    </row>
    <row r="14">
      <c r="A14" s="9" t="n">
        <v>1300</v>
      </c>
      <c r="B14" s="4" t="inlineStr">
        <is>
          <t>Line producer</t>
        </is>
      </c>
      <c r="C14" s="4" t="n"/>
      <c r="D14" s="4" t="n"/>
      <c r="E14" s="10" t="n"/>
      <c r="F14" s="11" t="n"/>
      <c r="G14" s="10">
        <f>C14*E14*(1+F14)</f>
        <v/>
      </c>
      <c r="H14" s="10" t="n"/>
      <c r="I14" s="4" t="n"/>
    </row>
    <row r="15">
      <c r="A15" s="9" t="n">
        <v>1300</v>
      </c>
      <c r="B15" s="4" t="n"/>
      <c r="C15" s="4" t="n"/>
      <c r="D15" s="4" t="n"/>
      <c r="E15" s="10" t="n"/>
      <c r="F15" s="11" t="n"/>
      <c r="G15" s="10">
        <f>C15*E15*(1+F15)</f>
        <v/>
      </c>
      <c r="H15" s="10" t="n"/>
      <c r="I15" s="4" t="n"/>
    </row>
    <row r="16">
      <c r="A16" s="7" t="n"/>
      <c r="B16" s="8" t="inlineStr">
        <is>
          <t>1400  DIRECTOR</t>
        </is>
      </c>
      <c r="C16" s="7" t="n"/>
      <c r="D16" s="7" t="n"/>
      <c r="E16" s="7" t="n"/>
      <c r="F16" s="7" t="n"/>
      <c r="G16" s="7" t="n"/>
      <c r="H16" s="7" t="n"/>
      <c r="I16" s="7" t="n"/>
    </row>
    <row r="17">
      <c r="A17" s="9" t="n">
        <v>1400</v>
      </c>
      <c r="B17" s="4" t="inlineStr">
        <is>
          <t>Director fee</t>
        </is>
      </c>
      <c r="C17" s="4" t="n"/>
      <c r="D17" s="4" t="n"/>
      <c r="E17" s="10" t="n"/>
      <c r="F17" s="11" t="n"/>
      <c r="G17" s="10">
        <f>C17*E17*(1+F17)</f>
        <v/>
      </c>
      <c r="H17" s="10" t="n"/>
      <c r="I17" s="4" t="n"/>
    </row>
    <row r="18">
      <c r="A18" s="9" t="n">
        <v>1400</v>
      </c>
      <c r="B18" s="4" t="n"/>
      <c r="C18" s="4" t="n"/>
      <c r="D18" s="4" t="n"/>
      <c r="E18" s="10" t="n"/>
      <c r="F18" s="11" t="n"/>
      <c r="G18" s="10">
        <f>C18*E18*(1+F18)</f>
        <v/>
      </c>
      <c r="H18" s="10" t="n"/>
      <c r="I18" s="4" t="n"/>
    </row>
    <row r="19">
      <c r="A19" s="7" t="n"/>
      <c r="B19" s="8" t="inlineStr">
        <is>
          <t>1500  CAST</t>
        </is>
      </c>
      <c r="C19" s="7" t="n"/>
      <c r="D19" s="7" t="n"/>
      <c r="E19" s="7" t="n"/>
      <c r="F19" s="7" t="n"/>
      <c r="G19" s="7" t="n"/>
      <c r="H19" s="7" t="n"/>
      <c r="I19" s="7" t="n"/>
    </row>
    <row r="20">
      <c r="A20" s="9" t="n">
        <v>1500</v>
      </c>
      <c r="B20" s="4" t="inlineStr">
        <is>
          <t>Lead actor</t>
        </is>
      </c>
      <c r="C20" s="4" t="n"/>
      <c r="D20" s="4" t="n"/>
      <c r="E20" s="10" t="n"/>
      <c r="F20" s="11" t="n"/>
      <c r="G20" s="10">
        <f>C20*E20*(1+F20)</f>
        <v/>
      </c>
      <c r="H20" s="10" t="n"/>
      <c r="I20" s="4" t="n"/>
    </row>
    <row r="21">
      <c r="A21" s="9" t="n">
        <v>1500</v>
      </c>
      <c r="B21" s="4" t="inlineStr">
        <is>
          <t>Supporting actor</t>
        </is>
      </c>
      <c r="C21" s="4" t="n"/>
      <c r="D21" s="4" t="n"/>
      <c r="E21" s="10" t="n"/>
      <c r="F21" s="11" t="n"/>
      <c r="G21" s="10">
        <f>C21*E21*(1+F21)</f>
        <v/>
      </c>
      <c r="H21" s="10" t="n"/>
      <c r="I21" s="4" t="n"/>
    </row>
    <row r="22">
      <c r="A22" s="9" t="n">
        <v>1500</v>
      </c>
      <c r="B22" s="4" t="inlineStr">
        <is>
          <t>Supporting actor</t>
        </is>
      </c>
      <c r="C22" s="4" t="n"/>
      <c r="D22" s="4" t="n"/>
      <c r="E22" s="10" t="n"/>
      <c r="F22" s="11" t="n"/>
      <c r="G22" s="10">
        <f>C22*E22*(1+F22)</f>
        <v/>
      </c>
      <c r="H22" s="10" t="n"/>
      <c r="I22" s="4" t="n"/>
    </row>
    <row r="23">
      <c r="A23" s="9" t="n">
        <v>1500</v>
      </c>
      <c r="B23" s="4" t="inlineStr">
        <is>
          <t>Casting</t>
        </is>
      </c>
      <c r="C23" s="4" t="n"/>
      <c r="D23" s="4" t="n"/>
      <c r="E23" s="10" t="n"/>
      <c r="F23" s="11" t="n"/>
      <c r="G23" s="10">
        <f>C23*E23*(1+F23)</f>
        <v/>
      </c>
      <c r="H23" s="10" t="n"/>
      <c r="I23" s="4" t="n"/>
    </row>
    <row r="24">
      <c r="A24" s="9" t="n">
        <v>1500</v>
      </c>
      <c r="B24" s="4" t="n"/>
      <c r="C24" s="4" t="n"/>
      <c r="D24" s="4" t="n"/>
      <c r="E24" s="10" t="n"/>
      <c r="F24" s="11" t="n"/>
      <c r="G24" s="10">
        <f>C24*E24*(1+F24)</f>
        <v/>
      </c>
      <c r="H24" s="10" t="n"/>
      <c r="I24" s="4" t="n"/>
    </row>
    <row r="25">
      <c r="A25" s="7" t="n"/>
      <c r="B25" s="8" t="inlineStr">
        <is>
          <t>2000  PRODUCTION STAFF</t>
        </is>
      </c>
      <c r="C25" s="7" t="n"/>
      <c r="D25" s="7" t="n"/>
      <c r="E25" s="7" t="n"/>
      <c r="F25" s="7" t="n"/>
      <c r="G25" s="7" t="n"/>
      <c r="H25" s="7" t="n"/>
      <c r="I25" s="7" t="n"/>
    </row>
    <row r="26">
      <c r="A26" s="9" t="n">
        <v>2000</v>
      </c>
      <c r="B26" s="4" t="inlineStr">
        <is>
          <t>1st assistant director</t>
        </is>
      </c>
      <c r="C26" s="4" t="n"/>
      <c r="D26" s="4" t="n"/>
      <c r="E26" s="10" t="n"/>
      <c r="F26" s="11" t="n"/>
      <c r="G26" s="10">
        <f>C26*E26*(1+F26)</f>
        <v/>
      </c>
      <c r="H26" s="10" t="n"/>
      <c r="I26" s="4" t="n"/>
    </row>
    <row r="27">
      <c r="A27" s="9" t="n">
        <v>2000</v>
      </c>
      <c r="B27" s="4" t="inlineStr">
        <is>
          <t>Script supervisor</t>
        </is>
      </c>
      <c r="C27" s="4" t="n"/>
      <c r="D27" s="4" t="n"/>
      <c r="E27" s="10" t="n"/>
      <c r="F27" s="11" t="n"/>
      <c r="G27" s="10">
        <f>C27*E27*(1+F27)</f>
        <v/>
      </c>
      <c r="H27" s="10" t="n"/>
      <c r="I27" s="4" t="n"/>
    </row>
    <row r="28">
      <c r="A28" s="9" t="n">
        <v>2000</v>
      </c>
      <c r="B28" s="4" t="inlineStr">
        <is>
          <t>Production assistants</t>
        </is>
      </c>
      <c r="C28" s="4" t="n"/>
      <c r="D28" s="4" t="n"/>
      <c r="E28" s="10" t="n"/>
      <c r="F28" s="11" t="n"/>
      <c r="G28" s="10">
        <f>C28*E28*(1+F28)</f>
        <v/>
      </c>
      <c r="H28" s="10" t="n"/>
      <c r="I28" s="4" t="n"/>
    </row>
    <row r="29">
      <c r="A29" s="9" t="n">
        <v>2000</v>
      </c>
      <c r="B29" s="4" t="n"/>
      <c r="C29" s="4" t="n"/>
      <c r="D29" s="4" t="n"/>
      <c r="E29" s="10" t="n"/>
      <c r="F29" s="11" t="n"/>
      <c r="G29" s="10">
        <f>C29*E29*(1+F29)</f>
        <v/>
      </c>
      <c r="H29" s="10" t="n"/>
      <c r="I29" s="4" t="n"/>
    </row>
    <row r="30">
      <c r="A30" s="7" t="n"/>
      <c r="B30" s="8" t="inlineStr">
        <is>
          <t>2100  CAMERA</t>
        </is>
      </c>
      <c r="C30" s="7" t="n"/>
      <c r="D30" s="7" t="n"/>
      <c r="E30" s="7" t="n"/>
      <c r="F30" s="7" t="n"/>
      <c r="G30" s="7" t="n"/>
      <c r="H30" s="7" t="n"/>
      <c r="I30" s="7" t="n"/>
    </row>
    <row r="31">
      <c r="A31" s="9" t="n">
        <v>2100</v>
      </c>
      <c r="B31" s="4" t="inlineStr">
        <is>
          <t>Director of photography</t>
        </is>
      </c>
      <c r="C31" s="4" t="n"/>
      <c r="D31" s="4" t="n"/>
      <c r="E31" s="10" t="n"/>
      <c r="F31" s="11" t="n"/>
      <c r="G31" s="10">
        <f>C31*E31*(1+F31)</f>
        <v/>
      </c>
      <c r="H31" s="10" t="n"/>
      <c r="I31" s="4" t="n"/>
    </row>
    <row r="32">
      <c r="A32" s="9" t="n">
        <v>2100</v>
      </c>
      <c r="B32" s="4" t="inlineStr">
        <is>
          <t>1st AC</t>
        </is>
      </c>
      <c r="C32" s="4" t="n"/>
      <c r="D32" s="4" t="n"/>
      <c r="E32" s="10" t="n"/>
      <c r="F32" s="11" t="n"/>
      <c r="G32" s="10">
        <f>C32*E32*(1+F32)</f>
        <v/>
      </c>
      <c r="H32" s="10" t="n"/>
      <c r="I32" s="4" t="n"/>
    </row>
    <row r="33">
      <c r="A33" s="9" t="n">
        <v>2100</v>
      </c>
      <c r="B33" s="4" t="inlineStr">
        <is>
          <t>Camera package rental</t>
        </is>
      </c>
      <c r="C33" s="4" t="n"/>
      <c r="D33" s="4" t="n"/>
      <c r="E33" s="10" t="n"/>
      <c r="F33" s="11" t="n"/>
      <c r="G33" s="10">
        <f>C33*E33*(1+F33)</f>
        <v/>
      </c>
      <c r="H33" s="10" t="n"/>
      <c r="I33" s="4" t="n"/>
    </row>
    <row r="34">
      <c r="A34" s="9" t="n">
        <v>2100</v>
      </c>
      <c r="B34" s="4" t="inlineStr">
        <is>
          <t>Media and drives</t>
        </is>
      </c>
      <c r="C34" s="4" t="n"/>
      <c r="D34" s="4" t="n"/>
      <c r="E34" s="10" t="n"/>
      <c r="F34" s="11" t="n"/>
      <c r="G34" s="10">
        <f>C34*E34*(1+F34)</f>
        <v/>
      </c>
      <c r="H34" s="10" t="n"/>
      <c r="I34" s="4" t="n"/>
    </row>
    <row r="35">
      <c r="A35" s="9" t="n">
        <v>2100</v>
      </c>
      <c r="B35" s="4" t="n"/>
      <c r="C35" s="4" t="n"/>
      <c r="D35" s="4" t="n"/>
      <c r="E35" s="10" t="n"/>
      <c r="F35" s="11" t="n"/>
      <c r="G35" s="10">
        <f>C35*E35*(1+F35)</f>
        <v/>
      </c>
      <c r="H35" s="10" t="n"/>
      <c r="I35" s="4" t="n"/>
    </row>
    <row r="36">
      <c r="A36" s="7" t="n"/>
      <c r="B36" s="8" t="inlineStr">
        <is>
          <t>2200  GRIP AND ELECTRIC</t>
        </is>
      </c>
      <c r="C36" s="7" t="n"/>
      <c r="D36" s="7" t="n"/>
      <c r="E36" s="7" t="n"/>
      <c r="F36" s="7" t="n"/>
      <c r="G36" s="7" t="n"/>
      <c r="H36" s="7" t="n"/>
      <c r="I36" s="7" t="n"/>
    </row>
    <row r="37">
      <c r="A37" s="9" t="n">
        <v>2200</v>
      </c>
      <c r="B37" s="4" t="inlineStr">
        <is>
          <t>Gaffer</t>
        </is>
      </c>
      <c r="C37" s="4" t="n"/>
      <c r="D37" s="4" t="n"/>
      <c r="E37" s="10" t="n"/>
      <c r="F37" s="11" t="n"/>
      <c r="G37" s="10">
        <f>C37*E37*(1+F37)</f>
        <v/>
      </c>
      <c r="H37" s="10" t="n"/>
      <c r="I37" s="4" t="n"/>
    </row>
    <row r="38">
      <c r="A38" s="9" t="n">
        <v>2200</v>
      </c>
      <c r="B38" s="4" t="inlineStr">
        <is>
          <t>Key grip</t>
        </is>
      </c>
      <c r="C38" s="4" t="n"/>
      <c r="D38" s="4" t="n"/>
      <c r="E38" s="10" t="n"/>
      <c r="F38" s="11" t="n"/>
      <c r="G38" s="10">
        <f>C38*E38*(1+F38)</f>
        <v/>
      </c>
      <c r="H38" s="10" t="n"/>
      <c r="I38" s="4" t="n"/>
    </row>
    <row r="39">
      <c r="A39" s="9" t="n">
        <v>2200</v>
      </c>
      <c r="B39" s="4" t="inlineStr">
        <is>
          <t>Lighting and grip package</t>
        </is>
      </c>
      <c r="C39" s="4" t="n"/>
      <c r="D39" s="4" t="n"/>
      <c r="E39" s="10" t="n"/>
      <c r="F39" s="11" t="n"/>
      <c r="G39" s="10">
        <f>C39*E39*(1+F39)</f>
        <v/>
      </c>
      <c r="H39" s="10" t="n"/>
      <c r="I39" s="4" t="n"/>
    </row>
    <row r="40">
      <c r="A40" s="9" t="n">
        <v>2200</v>
      </c>
      <c r="B40" s="4" t="inlineStr">
        <is>
          <t>Expendables</t>
        </is>
      </c>
      <c r="C40" s="4" t="n"/>
      <c r="D40" s="4" t="n"/>
      <c r="E40" s="10" t="n"/>
      <c r="F40" s="11" t="n"/>
      <c r="G40" s="10">
        <f>C40*E40*(1+F40)</f>
        <v/>
      </c>
      <c r="H40" s="10" t="n"/>
      <c r="I40" s="4" t="n"/>
    </row>
    <row r="41">
      <c r="A41" s="9" t="n">
        <v>2200</v>
      </c>
      <c r="B41" s="4" t="n"/>
      <c r="C41" s="4" t="n"/>
      <c r="D41" s="4" t="n"/>
      <c r="E41" s="10" t="n"/>
      <c r="F41" s="11" t="n"/>
      <c r="G41" s="10">
        <f>C41*E41*(1+F41)</f>
        <v/>
      </c>
      <c r="H41" s="10" t="n"/>
      <c r="I41" s="4" t="n"/>
    </row>
    <row r="42">
      <c r="A42" s="7" t="n"/>
      <c r="B42" s="8" t="inlineStr">
        <is>
          <t>2300  SOUND</t>
        </is>
      </c>
      <c r="C42" s="7" t="n"/>
      <c r="D42" s="7" t="n"/>
      <c r="E42" s="7" t="n"/>
      <c r="F42" s="7" t="n"/>
      <c r="G42" s="7" t="n"/>
      <c r="H42" s="7" t="n"/>
      <c r="I42" s="7" t="n"/>
    </row>
    <row r="43">
      <c r="A43" s="9" t="n">
        <v>2300</v>
      </c>
      <c r="B43" s="4" t="inlineStr">
        <is>
          <t>Sound mixer and kit</t>
        </is>
      </c>
      <c r="C43" s="4" t="n"/>
      <c r="D43" s="4" t="n"/>
      <c r="E43" s="10" t="n"/>
      <c r="F43" s="11" t="n"/>
      <c r="G43" s="10">
        <f>C43*E43*(1+F43)</f>
        <v/>
      </c>
      <c r="H43" s="10" t="n"/>
      <c r="I43" s="4" t="n"/>
    </row>
    <row r="44">
      <c r="A44" s="9" t="n">
        <v>2300</v>
      </c>
      <c r="B44" s="4" t="inlineStr">
        <is>
          <t>Boom operator</t>
        </is>
      </c>
      <c r="C44" s="4" t="n"/>
      <c r="D44" s="4" t="n"/>
      <c r="E44" s="10" t="n"/>
      <c r="F44" s="11" t="n"/>
      <c r="G44" s="10">
        <f>C44*E44*(1+F44)</f>
        <v/>
      </c>
      <c r="H44" s="10" t="n"/>
      <c r="I44" s="4" t="n"/>
    </row>
    <row r="45">
      <c r="A45" s="9" t="n">
        <v>2300</v>
      </c>
      <c r="B45" s="4" t="n"/>
      <c r="C45" s="4" t="n"/>
      <c r="D45" s="4" t="n"/>
      <c r="E45" s="10" t="n"/>
      <c r="F45" s="11" t="n"/>
      <c r="G45" s="10">
        <f>C45*E45*(1+F45)</f>
        <v/>
      </c>
      <c r="H45" s="10" t="n"/>
      <c r="I45" s="4" t="n"/>
    </row>
    <row r="46">
      <c r="A46" s="7" t="n"/>
      <c r="B46" s="8" t="inlineStr">
        <is>
          <t>2400  ART DEPARTMENT</t>
        </is>
      </c>
      <c r="C46" s="7" t="n"/>
      <c r="D46" s="7" t="n"/>
      <c r="E46" s="7" t="n"/>
      <c r="F46" s="7" t="n"/>
      <c r="G46" s="7" t="n"/>
      <c r="H46" s="7" t="n"/>
      <c r="I46" s="7" t="n"/>
    </row>
    <row r="47">
      <c r="A47" s="9" t="n">
        <v>2400</v>
      </c>
      <c r="B47" s="4" t="inlineStr">
        <is>
          <t>Production designer</t>
        </is>
      </c>
      <c r="C47" s="4" t="n"/>
      <c r="D47" s="4" t="n"/>
      <c r="E47" s="10" t="n"/>
      <c r="F47" s="11" t="n"/>
      <c r="G47" s="10">
        <f>C47*E47*(1+F47)</f>
        <v/>
      </c>
      <c r="H47" s="10" t="n"/>
      <c r="I47" s="4" t="n"/>
    </row>
    <row r="48">
      <c r="A48" s="9" t="n">
        <v>2400</v>
      </c>
      <c r="B48" s="4" t="inlineStr">
        <is>
          <t>Set dressing and props</t>
        </is>
      </c>
      <c r="C48" s="4" t="n"/>
      <c r="D48" s="4" t="n"/>
      <c r="E48" s="10" t="n"/>
      <c r="F48" s="11" t="n"/>
      <c r="G48" s="10">
        <f>C48*E48*(1+F48)</f>
        <v/>
      </c>
      <c r="H48" s="10" t="n"/>
      <c r="I48" s="4" t="n"/>
    </row>
    <row r="49">
      <c r="A49" s="9" t="n">
        <v>2400</v>
      </c>
      <c r="B49" s="4" t="n"/>
      <c r="C49" s="4" t="n"/>
      <c r="D49" s="4" t="n"/>
      <c r="E49" s="10" t="n"/>
      <c r="F49" s="11" t="n"/>
      <c r="G49" s="10">
        <f>C49*E49*(1+F49)</f>
        <v/>
      </c>
      <c r="H49" s="10" t="n"/>
      <c r="I49" s="4" t="n"/>
    </row>
    <row r="50">
      <c r="A50" s="7" t="n"/>
      <c r="B50" s="8" t="inlineStr">
        <is>
          <t>2500  WARDROBE, HAIR AND MAKEUP</t>
        </is>
      </c>
      <c r="C50" s="7" t="n"/>
      <c r="D50" s="7" t="n"/>
      <c r="E50" s="7" t="n"/>
      <c r="F50" s="7" t="n"/>
      <c r="G50" s="7" t="n"/>
      <c r="H50" s="7" t="n"/>
      <c r="I50" s="7" t="n"/>
    </row>
    <row r="51">
      <c r="A51" s="9" t="n">
        <v>2500</v>
      </c>
      <c r="B51" s="4" t="inlineStr">
        <is>
          <t>Hair and makeup artist</t>
        </is>
      </c>
      <c r="C51" s="4" t="n"/>
      <c r="D51" s="4" t="n"/>
      <c r="E51" s="10" t="n"/>
      <c r="F51" s="11" t="n"/>
      <c r="G51" s="10">
        <f>C51*E51*(1+F51)</f>
        <v/>
      </c>
      <c r="H51" s="10" t="n"/>
      <c r="I51" s="4" t="n"/>
    </row>
    <row r="52">
      <c r="A52" s="9" t="n">
        <v>2500</v>
      </c>
      <c r="B52" s="4" t="inlineStr">
        <is>
          <t>Wardrobe</t>
        </is>
      </c>
      <c r="C52" s="4" t="n"/>
      <c r="D52" s="4" t="n"/>
      <c r="E52" s="10" t="n"/>
      <c r="F52" s="11" t="n"/>
      <c r="G52" s="10">
        <f>C52*E52*(1+F52)</f>
        <v/>
      </c>
      <c r="H52" s="10" t="n"/>
      <c r="I52" s="4" t="n"/>
    </row>
    <row r="53">
      <c r="A53" s="9" t="n">
        <v>2500</v>
      </c>
      <c r="B53" s="4" t="n"/>
      <c r="C53" s="4" t="n"/>
      <c r="D53" s="4" t="n"/>
      <c r="E53" s="10" t="n"/>
      <c r="F53" s="11" t="n"/>
      <c r="G53" s="10">
        <f>C53*E53*(1+F53)</f>
        <v/>
      </c>
      <c r="H53" s="10" t="n"/>
      <c r="I53" s="4" t="n"/>
    </row>
    <row r="54">
      <c r="A54" s="7" t="n"/>
      <c r="B54" s="8" t="inlineStr">
        <is>
          <t>2600  LOCATIONS</t>
        </is>
      </c>
      <c r="C54" s="7" t="n"/>
      <c r="D54" s="7" t="n"/>
      <c r="E54" s="7" t="n"/>
      <c r="F54" s="7" t="n"/>
      <c r="G54" s="7" t="n"/>
      <c r="H54" s="7" t="n"/>
      <c r="I54" s="7" t="n"/>
    </row>
    <row r="55">
      <c r="A55" s="9" t="n">
        <v>2600</v>
      </c>
      <c r="B55" s="4" t="inlineStr">
        <is>
          <t>Location fees</t>
        </is>
      </c>
      <c r="C55" s="4" t="n"/>
      <c r="D55" s="4" t="n"/>
      <c r="E55" s="10" t="n"/>
      <c r="F55" s="11" t="n"/>
      <c r="G55" s="10">
        <f>C55*E55*(1+F55)</f>
        <v/>
      </c>
      <c r="H55" s="10" t="n"/>
      <c r="I55" s="4" t="n"/>
    </row>
    <row r="56">
      <c r="A56" s="9" t="n">
        <v>2600</v>
      </c>
      <c r="B56" s="4" t="inlineStr">
        <is>
          <t>Permits</t>
        </is>
      </c>
      <c r="C56" s="4" t="n"/>
      <c r="D56" s="4" t="n"/>
      <c r="E56" s="10" t="n"/>
      <c r="F56" s="11" t="n"/>
      <c r="G56" s="10">
        <f>C56*E56*(1+F56)</f>
        <v/>
      </c>
      <c r="H56" s="10" t="n"/>
      <c r="I56" s="4" t="n"/>
    </row>
    <row r="57">
      <c r="A57" s="9" t="n">
        <v>2600</v>
      </c>
      <c r="B57" s="4" t="n"/>
      <c r="C57" s="4" t="n"/>
      <c r="D57" s="4" t="n"/>
      <c r="E57" s="10" t="n"/>
      <c r="F57" s="11" t="n"/>
      <c r="G57" s="10">
        <f>C57*E57*(1+F57)</f>
        <v/>
      </c>
      <c r="H57" s="10" t="n"/>
      <c r="I57" s="4" t="n"/>
    </row>
    <row r="58">
      <c r="A58" s="7" t="n"/>
      <c r="B58" s="8" t="inlineStr">
        <is>
          <t>2700  TRANSPORTATION</t>
        </is>
      </c>
      <c r="C58" s="7" t="n"/>
      <c r="D58" s="7" t="n"/>
      <c r="E58" s="7" t="n"/>
      <c r="F58" s="7" t="n"/>
      <c r="G58" s="7" t="n"/>
      <c r="H58" s="7" t="n"/>
      <c r="I58" s="7" t="n"/>
    </row>
    <row r="59">
      <c r="A59" s="9" t="n">
        <v>2700</v>
      </c>
      <c r="B59" s="4" t="inlineStr">
        <is>
          <t>Vehicle rental</t>
        </is>
      </c>
      <c r="C59" s="4" t="n"/>
      <c r="D59" s="4" t="n"/>
      <c r="E59" s="10" t="n"/>
      <c r="F59" s="11" t="n"/>
      <c r="G59" s="10">
        <f>C59*E59*(1+F59)</f>
        <v/>
      </c>
      <c r="H59" s="10" t="n"/>
      <c r="I59" s="4" t="n"/>
    </row>
    <row r="60">
      <c r="A60" s="9" t="n">
        <v>2700</v>
      </c>
      <c r="B60" s="4" t="inlineStr">
        <is>
          <t>Fuel and parking</t>
        </is>
      </c>
      <c r="C60" s="4" t="n"/>
      <c r="D60" s="4" t="n"/>
      <c r="E60" s="10" t="n"/>
      <c r="F60" s="11" t="n"/>
      <c r="G60" s="10">
        <f>C60*E60*(1+F60)</f>
        <v/>
      </c>
      <c r="H60" s="10" t="n"/>
      <c r="I60" s="4" t="n"/>
    </row>
    <row r="61">
      <c r="A61" s="9" t="n">
        <v>2700</v>
      </c>
      <c r="B61" s="4" t="n"/>
      <c r="C61" s="4" t="n"/>
      <c r="D61" s="4" t="n"/>
      <c r="E61" s="10" t="n"/>
      <c r="F61" s="11" t="n"/>
      <c r="G61" s="10">
        <f>C61*E61*(1+F61)</f>
        <v/>
      </c>
      <c r="H61" s="10" t="n"/>
      <c r="I61" s="4" t="n"/>
    </row>
    <row r="62">
      <c r="A62" s="7" t="n"/>
      <c r="B62" s="8" t="inlineStr">
        <is>
          <t>2800  CATERING AND CRAFT SERVICES</t>
        </is>
      </c>
      <c r="C62" s="7" t="n"/>
      <c r="D62" s="7" t="n"/>
      <c r="E62" s="7" t="n"/>
      <c r="F62" s="7" t="n"/>
      <c r="G62" s="7" t="n"/>
      <c r="H62" s="7" t="n"/>
      <c r="I62" s="7" t="n"/>
    </row>
    <row r="63">
      <c r="A63" s="9" t="n">
        <v>2800</v>
      </c>
      <c r="B63" s="4" t="inlineStr">
        <is>
          <t>Meals</t>
        </is>
      </c>
      <c r="C63" s="4" t="n"/>
      <c r="D63" s="4" t="n"/>
      <c r="E63" s="10" t="n"/>
      <c r="F63" s="11" t="n"/>
      <c r="G63" s="10">
        <f>C63*E63*(1+F63)</f>
        <v/>
      </c>
      <c r="H63" s="10" t="n"/>
      <c r="I63" s="4" t="n"/>
    </row>
    <row r="64">
      <c r="A64" s="9" t="n">
        <v>2800</v>
      </c>
      <c r="B64" s="4" t="inlineStr">
        <is>
          <t>Craft services</t>
        </is>
      </c>
      <c r="C64" s="4" t="n"/>
      <c r="D64" s="4" t="n"/>
      <c r="E64" s="10" t="n"/>
      <c r="F64" s="11" t="n"/>
      <c r="G64" s="10">
        <f>C64*E64*(1+F64)</f>
        <v/>
      </c>
      <c r="H64" s="10" t="n"/>
      <c r="I64" s="4" t="n"/>
    </row>
    <row r="65">
      <c r="A65" s="9" t="n">
        <v>2800</v>
      </c>
      <c r="B65" s="4" t="n"/>
      <c r="C65" s="4" t="n"/>
      <c r="D65" s="4" t="n"/>
      <c r="E65" s="10" t="n"/>
      <c r="F65" s="11" t="n"/>
      <c r="G65" s="10">
        <f>C65*E65*(1+F65)</f>
        <v/>
      </c>
      <c r="H65" s="10" t="n"/>
      <c r="I65" s="4" t="n"/>
    </row>
    <row r="66">
      <c r="A66" s="7" t="n"/>
      <c r="B66" s="8" t="inlineStr">
        <is>
          <t>2900  SPECIAL EQUIPMENT AND EFFECTS</t>
        </is>
      </c>
      <c r="C66" s="7" t="n"/>
      <c r="D66" s="7" t="n"/>
      <c r="E66" s="7" t="n"/>
      <c r="F66" s="7" t="n"/>
      <c r="G66" s="7" t="n"/>
      <c r="H66" s="7" t="n"/>
      <c r="I66" s="7" t="n"/>
    </row>
    <row r="67">
      <c r="A67" s="9" t="n">
        <v>2900</v>
      </c>
      <c r="B67" s="4" t="inlineStr">
        <is>
          <t>Special equipment</t>
        </is>
      </c>
      <c r="C67" s="4" t="n"/>
      <c r="D67" s="4" t="n"/>
      <c r="E67" s="10" t="n"/>
      <c r="F67" s="11" t="n"/>
      <c r="G67" s="10">
        <f>C67*E67*(1+F67)</f>
        <v/>
      </c>
      <c r="H67" s="10" t="n"/>
      <c r="I67" s="4" t="n"/>
    </row>
    <row r="68">
      <c r="A68" s="9" t="n">
        <v>2900</v>
      </c>
      <c r="B68" s="4" t="inlineStr">
        <is>
          <t>Special effects</t>
        </is>
      </c>
      <c r="C68" s="4" t="n"/>
      <c r="D68" s="4" t="n"/>
      <c r="E68" s="10" t="n"/>
      <c r="F68" s="11" t="n"/>
      <c r="G68" s="10">
        <f>C68*E68*(1+F68)</f>
        <v/>
      </c>
      <c r="H68" s="10" t="n"/>
      <c r="I68" s="4" t="n"/>
    </row>
    <row r="69">
      <c r="A69" s="9" t="n">
        <v>2900</v>
      </c>
      <c r="B69" s="4" t="n"/>
      <c r="C69" s="4" t="n"/>
      <c r="D69" s="4" t="n"/>
      <c r="E69" s="10" t="n"/>
      <c r="F69" s="11" t="n"/>
      <c r="G69" s="10">
        <f>C69*E69*(1+F69)</f>
        <v/>
      </c>
      <c r="H69" s="10" t="n"/>
      <c r="I69" s="4" t="n"/>
    </row>
    <row r="70">
      <c r="A70" s="7" t="n"/>
      <c r="B70" s="8" t="inlineStr">
        <is>
          <t>3000  EDITING</t>
        </is>
      </c>
      <c r="C70" s="7" t="n"/>
      <c r="D70" s="7" t="n"/>
      <c r="E70" s="7" t="n"/>
      <c r="F70" s="7" t="n"/>
      <c r="G70" s="7" t="n"/>
      <c r="H70" s="7" t="n"/>
      <c r="I70" s="7" t="n"/>
    </row>
    <row r="71">
      <c r="A71" s="9" t="n">
        <v>3000</v>
      </c>
      <c r="B71" s="4" t="inlineStr">
        <is>
          <t>Editor</t>
        </is>
      </c>
      <c r="C71" s="4" t="n"/>
      <c r="D71" s="4" t="n"/>
      <c r="E71" s="10" t="n"/>
      <c r="F71" s="11" t="n"/>
      <c r="G71" s="10">
        <f>C71*E71*(1+F71)</f>
        <v/>
      </c>
      <c r="H71" s="10" t="n"/>
      <c r="I71" s="4" t="n"/>
    </row>
    <row r="72">
      <c r="A72" s="9" t="n">
        <v>3000</v>
      </c>
      <c r="B72" s="4" t="n"/>
      <c r="C72" s="4" t="n"/>
      <c r="D72" s="4" t="n"/>
      <c r="E72" s="10" t="n"/>
      <c r="F72" s="11" t="n"/>
      <c r="G72" s="10">
        <f>C72*E72*(1+F72)</f>
        <v/>
      </c>
      <c r="H72" s="10" t="n"/>
      <c r="I72" s="4" t="n"/>
    </row>
    <row r="73">
      <c r="A73" s="7" t="n"/>
      <c r="B73" s="8" t="inlineStr">
        <is>
          <t>3100  SOUND POST AND MUSIC</t>
        </is>
      </c>
      <c r="C73" s="7" t="n"/>
      <c r="D73" s="7" t="n"/>
      <c r="E73" s="7" t="n"/>
      <c r="F73" s="7" t="n"/>
      <c r="G73" s="7" t="n"/>
      <c r="H73" s="7" t="n"/>
      <c r="I73" s="7" t="n"/>
    </row>
    <row r="74">
      <c r="A74" s="9" t="n">
        <v>3100</v>
      </c>
      <c r="B74" s="4" t="inlineStr">
        <is>
          <t>Sound mix</t>
        </is>
      </c>
      <c r="C74" s="4" t="n"/>
      <c r="D74" s="4" t="n"/>
      <c r="E74" s="10" t="n"/>
      <c r="F74" s="11" t="n"/>
      <c r="G74" s="10">
        <f>C74*E74*(1+F74)</f>
        <v/>
      </c>
      <c r="H74" s="10" t="n"/>
      <c r="I74" s="4" t="n"/>
    </row>
    <row r="75">
      <c r="A75" s="9" t="n">
        <v>3100</v>
      </c>
      <c r="B75" s="4" t="inlineStr">
        <is>
          <t>Composer</t>
        </is>
      </c>
      <c r="C75" s="4" t="n"/>
      <c r="D75" s="4" t="n"/>
      <c r="E75" s="10" t="n"/>
      <c r="F75" s="11" t="n"/>
      <c r="G75" s="10">
        <f>C75*E75*(1+F75)</f>
        <v/>
      </c>
      <c r="H75" s="10" t="n"/>
      <c r="I75" s="4" t="n"/>
    </row>
    <row r="76">
      <c r="A76" s="9" t="n">
        <v>3100</v>
      </c>
      <c r="B76" s="4" t="inlineStr">
        <is>
          <t>Music licensing</t>
        </is>
      </c>
      <c r="C76" s="4" t="n"/>
      <c r="D76" s="4" t="n"/>
      <c r="E76" s="10" t="n"/>
      <c r="F76" s="11" t="n"/>
      <c r="G76" s="10">
        <f>C76*E76*(1+F76)</f>
        <v/>
      </c>
      <c r="H76" s="10" t="n"/>
      <c r="I76" s="4" t="n"/>
    </row>
    <row r="77">
      <c r="A77" s="9" t="n">
        <v>3100</v>
      </c>
      <c r="B77" s="4" t="n"/>
      <c r="C77" s="4" t="n"/>
      <c r="D77" s="4" t="n"/>
      <c r="E77" s="10" t="n"/>
      <c r="F77" s="11" t="n"/>
      <c r="G77" s="10">
        <f>C77*E77*(1+F77)</f>
        <v/>
      </c>
      <c r="H77" s="10" t="n"/>
      <c r="I77" s="4" t="n"/>
    </row>
    <row r="78">
      <c r="A78" s="7" t="n"/>
      <c r="B78" s="8" t="inlineStr">
        <is>
          <t>3200  COLOR AND VFX</t>
        </is>
      </c>
      <c r="C78" s="7" t="n"/>
      <c r="D78" s="7" t="n"/>
      <c r="E78" s="7" t="n"/>
      <c r="F78" s="7" t="n"/>
      <c r="G78" s="7" t="n"/>
      <c r="H78" s="7" t="n"/>
      <c r="I78" s="7" t="n"/>
    </row>
    <row r="79">
      <c r="A79" s="9" t="n">
        <v>3200</v>
      </c>
      <c r="B79" s="4" t="inlineStr">
        <is>
          <t>Colorist</t>
        </is>
      </c>
      <c r="C79" s="4" t="n"/>
      <c r="D79" s="4" t="n"/>
      <c r="E79" s="10" t="n"/>
      <c r="F79" s="11" t="n"/>
      <c r="G79" s="10">
        <f>C79*E79*(1+F79)</f>
        <v/>
      </c>
      <c r="H79" s="10" t="n"/>
      <c r="I79" s="4" t="n"/>
    </row>
    <row r="80">
      <c r="A80" s="9" t="n">
        <v>3200</v>
      </c>
      <c r="B80" s="4" t="inlineStr">
        <is>
          <t>VFX</t>
        </is>
      </c>
      <c r="C80" s="4" t="n"/>
      <c r="D80" s="4" t="n"/>
      <c r="E80" s="10" t="n"/>
      <c r="F80" s="11" t="n"/>
      <c r="G80" s="10">
        <f>C80*E80*(1+F80)</f>
        <v/>
      </c>
      <c r="H80" s="10" t="n"/>
      <c r="I80" s="4" t="n"/>
    </row>
    <row r="81">
      <c r="A81" s="9" t="n">
        <v>3200</v>
      </c>
      <c r="B81" s="4" t="n"/>
      <c r="C81" s="4" t="n"/>
      <c r="D81" s="4" t="n"/>
      <c r="E81" s="10" t="n"/>
      <c r="F81" s="11" t="n"/>
      <c r="G81" s="10">
        <f>C81*E81*(1+F81)</f>
        <v/>
      </c>
      <c r="H81" s="10" t="n"/>
      <c r="I81" s="4" t="n"/>
    </row>
    <row r="82">
      <c r="A82" s="7" t="n"/>
      <c r="B82" s="8" t="inlineStr">
        <is>
          <t>3300  TITLES AND DELIVERABLES</t>
        </is>
      </c>
      <c r="C82" s="7" t="n"/>
      <c r="D82" s="7" t="n"/>
      <c r="E82" s="7" t="n"/>
      <c r="F82" s="7" t="n"/>
      <c r="G82" s="7" t="n"/>
      <c r="H82" s="7" t="n"/>
      <c r="I82" s="7" t="n"/>
    </row>
    <row r="83">
      <c r="A83" s="9" t="n">
        <v>3300</v>
      </c>
      <c r="B83" s="4" t="inlineStr">
        <is>
          <t>Titles</t>
        </is>
      </c>
      <c r="C83" s="4" t="n"/>
      <c r="D83" s="4" t="n"/>
      <c r="E83" s="10" t="n"/>
      <c r="F83" s="11" t="n"/>
      <c r="G83" s="10">
        <f>C83*E83*(1+F83)</f>
        <v/>
      </c>
      <c r="H83" s="10" t="n"/>
      <c r="I83" s="4" t="n"/>
    </row>
    <row r="84">
      <c r="A84" s="9" t="n">
        <v>3300</v>
      </c>
      <c r="B84" s="4" t="inlineStr">
        <is>
          <t>Deliverables (DCP, masters)</t>
        </is>
      </c>
      <c r="C84" s="4" t="n"/>
      <c r="D84" s="4" t="n"/>
      <c r="E84" s="10" t="n"/>
      <c r="F84" s="11" t="n"/>
      <c r="G84" s="10">
        <f>C84*E84*(1+F84)</f>
        <v/>
      </c>
      <c r="H84" s="10" t="n"/>
      <c r="I84" s="4" t="n"/>
    </row>
    <row r="85">
      <c r="A85" s="9" t="n">
        <v>3300</v>
      </c>
      <c r="B85" s="4" t="inlineStr">
        <is>
          <t>Captions</t>
        </is>
      </c>
      <c r="C85" s="4" t="n"/>
      <c r="D85" s="4" t="n"/>
      <c r="E85" s="10" t="n"/>
      <c r="F85" s="11" t="n"/>
      <c r="G85" s="10">
        <f>C85*E85*(1+F85)</f>
        <v/>
      </c>
      <c r="H85" s="10" t="n"/>
      <c r="I85" s="4" t="n"/>
    </row>
    <row r="86">
      <c r="A86" s="9" t="n">
        <v>3300</v>
      </c>
      <c r="B86" s="4" t="n"/>
      <c r="C86" s="4" t="n"/>
      <c r="D86" s="4" t="n"/>
      <c r="E86" s="10" t="n"/>
      <c r="F86" s="11" t="n"/>
      <c r="G86" s="10">
        <f>C86*E86*(1+F86)</f>
        <v/>
      </c>
      <c r="H86" s="10" t="n"/>
      <c r="I86" s="4" t="n"/>
    </row>
    <row r="87">
      <c r="A87" s="7" t="n"/>
      <c r="B87" s="8" t="inlineStr">
        <is>
          <t>4000  INSURANCE</t>
        </is>
      </c>
      <c r="C87" s="7" t="n"/>
      <c r="D87" s="7" t="n"/>
      <c r="E87" s="7" t="n"/>
      <c r="F87" s="7" t="n"/>
      <c r="G87" s="7" t="n"/>
      <c r="H87" s="7" t="n"/>
      <c r="I87" s="7" t="n"/>
    </row>
    <row r="88">
      <c r="A88" s="9" t="n">
        <v>4000</v>
      </c>
      <c r="B88" s="4" t="inlineStr">
        <is>
          <t>Production insurance</t>
        </is>
      </c>
      <c r="C88" s="4" t="n"/>
      <c r="D88" s="4" t="n"/>
      <c r="E88" s="10" t="n"/>
      <c r="F88" s="11" t="n"/>
      <c r="G88" s="10">
        <f>C88*E88*(1+F88)</f>
        <v/>
      </c>
      <c r="H88" s="10" t="n"/>
      <c r="I88" s="4" t="n"/>
    </row>
    <row r="89">
      <c r="A89" s="9" t="n">
        <v>4000</v>
      </c>
      <c r="B89" s="4" t="n"/>
      <c r="C89" s="4" t="n"/>
      <c r="D89" s="4" t="n"/>
      <c r="E89" s="10" t="n"/>
      <c r="F89" s="11" t="n"/>
      <c r="G89" s="10">
        <f>C89*E89*(1+F89)</f>
        <v/>
      </c>
      <c r="H89" s="10" t="n"/>
      <c r="I89" s="4" t="n"/>
    </row>
    <row r="90">
      <c r="A90" s="7" t="n"/>
      <c r="B90" s="8" t="inlineStr">
        <is>
          <t>4100  LEGAL AND ACCOUNTING</t>
        </is>
      </c>
      <c r="C90" s="7" t="n"/>
      <c r="D90" s="7" t="n"/>
      <c r="E90" s="7" t="n"/>
      <c r="F90" s="7" t="n"/>
      <c r="G90" s="7" t="n"/>
      <c r="H90" s="7" t="n"/>
      <c r="I90" s="7" t="n"/>
    </row>
    <row r="91">
      <c r="A91" s="9" t="n">
        <v>4100</v>
      </c>
      <c r="B91" s="4" t="inlineStr">
        <is>
          <t>Legal review</t>
        </is>
      </c>
      <c r="C91" s="4" t="n"/>
      <c r="D91" s="4" t="n"/>
      <c r="E91" s="10" t="n"/>
      <c r="F91" s="11" t="n"/>
      <c r="G91" s="10">
        <f>C91*E91*(1+F91)</f>
        <v/>
      </c>
      <c r="H91" s="10" t="n"/>
      <c r="I91" s="4" t="n"/>
    </row>
    <row r="92">
      <c r="A92" s="9" t="n">
        <v>4100</v>
      </c>
      <c r="B92" s="4" t="inlineStr">
        <is>
          <t>Accounting</t>
        </is>
      </c>
      <c r="C92" s="4" t="n"/>
      <c r="D92" s="4" t="n"/>
      <c r="E92" s="10" t="n"/>
      <c r="F92" s="11" t="n"/>
      <c r="G92" s="10">
        <f>C92*E92*(1+F92)</f>
        <v/>
      </c>
      <c r="H92" s="10" t="n"/>
      <c r="I92" s="4" t="n"/>
    </row>
    <row r="93">
      <c r="A93" s="9" t="n">
        <v>4100</v>
      </c>
      <c r="B93" s="4" t="n"/>
      <c r="C93" s="4" t="n"/>
      <c r="D93" s="4" t="n"/>
      <c r="E93" s="10" t="n"/>
      <c r="F93" s="11" t="n"/>
      <c r="G93" s="10">
        <f>C93*E93*(1+F93)</f>
        <v/>
      </c>
      <c r="H93" s="10" t="n"/>
      <c r="I93" s="4" t="n"/>
    </row>
    <row r="94">
      <c r="A94" s="7" t="n"/>
      <c r="B94" s="8" t="inlineStr">
        <is>
          <t>4200  FESTIVALS AND MARKETING</t>
        </is>
      </c>
      <c r="C94" s="7" t="n"/>
      <c r="D94" s="7" t="n"/>
      <c r="E94" s="7" t="n"/>
      <c r="F94" s="7" t="n"/>
      <c r="G94" s="7" t="n"/>
      <c r="H94" s="7" t="n"/>
      <c r="I94" s="7" t="n"/>
    </row>
    <row r="95">
      <c r="A95" s="9" t="n">
        <v>4200</v>
      </c>
      <c r="B95" s="4" t="inlineStr">
        <is>
          <t>Festival submissions</t>
        </is>
      </c>
      <c r="C95" s="4" t="n"/>
      <c r="D95" s="4" t="n"/>
      <c r="E95" s="10" t="n"/>
      <c r="F95" s="11" t="n"/>
      <c r="G95" s="10">
        <f>C95*E95*(1+F95)</f>
        <v/>
      </c>
      <c r="H95" s="10" t="n"/>
      <c r="I95" s="4" t="n"/>
    </row>
    <row r="96">
      <c r="A96" s="9" t="n">
        <v>4200</v>
      </c>
      <c r="B96" s="4" t="inlineStr">
        <is>
          <t>Poster and stills</t>
        </is>
      </c>
      <c r="C96" s="4" t="n"/>
      <c r="D96" s="4" t="n"/>
      <c r="E96" s="10" t="n"/>
      <c r="F96" s="11" t="n"/>
      <c r="G96" s="10">
        <f>C96*E96*(1+F96)</f>
        <v/>
      </c>
      <c r="H96" s="10" t="n"/>
      <c r="I96" s="4" t="n"/>
    </row>
    <row r="97">
      <c r="A97" s="9" t="n">
        <v>4200</v>
      </c>
      <c r="B97" s="4" t="n"/>
      <c r="C97" s="4" t="n"/>
      <c r="D97" s="4" t="n"/>
      <c r="E97" s="10" t="n"/>
      <c r="F97" s="11" t="n"/>
      <c r="G97" s="10">
        <f>C97*E97*(1+F97)</f>
        <v/>
      </c>
      <c r="H97" s="10" t="n"/>
      <c r="I97" s="4" t="n"/>
    </row>
    <row r="99">
      <c r="B99" s="3" t="inlineStr">
        <is>
          <t>DETAIL TOTAL</t>
        </is>
      </c>
      <c r="G99" s="13">
        <f>SUM(G5:G97)</f>
        <v/>
      </c>
      <c r="H99" s="13">
        <f>SUM(H5:H97)</f>
        <v/>
      </c>
    </row>
  </sheetData>
  <dataValidations count="1">
    <dataValidation sqref="D6 D7 D8 D10 D11 D13 D14 D15 D17 D18 D20 D21 D22 D23 D24 D26 D27 D28 D29 D31 D32 D33 D34 D35 D37 D38 D39 D40 D41 D43 D44 D45 D47 D48 D49 D51 D52 D53 D55 D56 D57 D59 D60 D61 D63 D64 D65 D67 D68 D69 D71 D72 D74 D75 D76 D77 D79 D80 D81 D83 D84 D85 D86 D88 D89 D91 D92 D93 D95 D96 D97" showDropDown="0" showInputMessage="0" showErrorMessage="0" allowBlank="1" type="list">
      <formula1>"Days,Weeks,Nights,Hours,Flat,Allow,Each,Meals"</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49"/>
  <sheetViews>
    <sheetView showGridLines="0" workbookViewId="0">
      <pane ySplit="8" topLeftCell="A9" activePane="bottomLeft" state="frozen"/>
      <selection pane="bottomLeft" activeCell="A1" sqref="A1"/>
    </sheetView>
  </sheetViews>
  <sheetFormatPr baseColWidth="8" defaultRowHeight="15"/>
  <cols>
    <col width="8" customWidth="1" min="1" max="1"/>
    <col width="32" customWidth="1" min="2" max="2"/>
    <col width="14" customWidth="1" min="3" max="3"/>
    <col width="14" customWidth="1" min="4" max="4"/>
    <col width="14" customWidth="1" min="5" max="5"/>
    <col width="10" customWidth="1" min="6" max="6"/>
  </cols>
  <sheetData>
    <row r="1">
      <c r="A1" s="1" t="inlineStr">
        <is>
          <t>FILM BUDGET: TOP SHEET : DEAD AIR (EXAMPLE)</t>
        </is>
      </c>
    </row>
    <row r="2">
      <c r="A2" s="2" t="inlineStr">
        <is>
          <t>Totals pull from the Detail tab. Only fill in the header and the contingency %.</t>
        </is>
      </c>
    </row>
    <row r="4">
      <c r="A4" s="3" t="inlineStr">
        <is>
          <t>Project</t>
        </is>
      </c>
      <c r="B4" s="23" t="inlineStr">
        <is>
          <t>Dead Air (example)</t>
        </is>
      </c>
      <c r="C4" s="5" t="n"/>
      <c r="D4" s="3" t="inlineStr">
        <is>
          <t>Producer</t>
        </is>
      </c>
      <c r="E4" s="23" t="inlineStr">
        <is>
          <t>Jo Kim</t>
        </is>
      </c>
      <c r="F4" s="5" t="n"/>
    </row>
    <row r="5">
      <c r="A5" s="3" t="inlineStr">
        <is>
          <t>Director</t>
        </is>
      </c>
      <c r="B5" s="23" t="inlineStr">
        <is>
          <t>Alex Rivera</t>
        </is>
      </c>
      <c r="C5" s="5" t="n"/>
      <c r="D5" s="3" t="inlineStr">
        <is>
          <t>Format</t>
        </is>
      </c>
      <c r="E5" s="23" t="inlineStr">
        <is>
          <t>13-page short, digital</t>
        </is>
      </c>
      <c r="F5" s="5" t="n"/>
    </row>
    <row r="6">
      <c r="A6" s="3" t="inlineStr">
        <is>
          <t>Shoot days</t>
        </is>
      </c>
      <c r="B6" s="23" t="inlineStr">
        <is>
          <t>3 shoot days + 1 reserve</t>
        </is>
      </c>
      <c r="C6" s="5" t="n"/>
      <c r="D6" s="3" t="inlineStr">
        <is>
          <t>Budget version</t>
        </is>
      </c>
      <c r="E6" s="23" t="inlineStr">
        <is>
          <t>Locked budget, 6 Oct</t>
        </is>
      </c>
      <c r="F6" s="5" t="n"/>
    </row>
    <row r="8">
      <c r="A8" s="6" t="inlineStr">
        <is>
          <t>Acct</t>
        </is>
      </c>
      <c r="B8" s="6" t="inlineStr">
        <is>
          <t>Category</t>
        </is>
      </c>
      <c r="C8" s="6" t="inlineStr">
        <is>
          <t>Estimate</t>
        </is>
      </c>
      <c r="D8" s="6" t="inlineStr">
        <is>
          <t>Actual</t>
        </is>
      </c>
      <c r="E8" s="6" t="inlineStr">
        <is>
          <t>Variance</t>
        </is>
      </c>
      <c r="F8" s="6" t="inlineStr">
        <is>
          <t>% of total</t>
        </is>
      </c>
    </row>
    <row r="9">
      <c r="A9" s="7" t="n"/>
      <c r="B9" s="8" t="inlineStr">
        <is>
          <t>ABOVE THE LINE</t>
        </is>
      </c>
      <c r="C9" s="7" t="n"/>
      <c r="D9" s="7" t="n"/>
      <c r="E9" s="7" t="n"/>
      <c r="F9" s="7" t="n"/>
    </row>
    <row r="10">
      <c r="A10" s="9" t="n">
        <v>1100</v>
      </c>
      <c r="B10" s="4" t="inlineStr">
        <is>
          <t>Story and rights</t>
        </is>
      </c>
      <c r="C10" s="10">
        <f>SUMIF('Example Detail'!$A$5:$A$94,A10,'Example Detail'!$G$5:$G$94)</f>
        <v/>
      </c>
      <c r="D10" s="10">
        <f>SUMIF('Example Detail'!$A$5:$A$94,A10,'Example Detail'!$H$5:$H$94)</f>
        <v/>
      </c>
      <c r="E10" s="10">
        <f>IF(D10=0,"",C10-D10)</f>
        <v/>
      </c>
      <c r="F10" s="11">
        <f>IF($C$48=0,"",C10/$C$48)</f>
        <v/>
      </c>
    </row>
    <row r="11">
      <c r="A11" s="9" t="n">
        <v>1200</v>
      </c>
      <c r="B11" s="4" t="inlineStr">
        <is>
          <t>Writer</t>
        </is>
      </c>
      <c r="C11" s="10">
        <f>SUMIF('Example Detail'!$A$5:$A$94,A11,'Example Detail'!$G$5:$G$94)</f>
        <v/>
      </c>
      <c r="D11" s="10">
        <f>SUMIF('Example Detail'!$A$5:$A$94,A11,'Example Detail'!$H$5:$H$94)</f>
        <v/>
      </c>
      <c r="E11" s="10">
        <f>IF(D11=0,"",C11-D11)</f>
        <v/>
      </c>
      <c r="F11" s="11">
        <f>IF($C$48=0,"",C11/$C$48)</f>
        <v/>
      </c>
    </row>
    <row r="12">
      <c r="A12" s="9" t="n">
        <v>1300</v>
      </c>
      <c r="B12" s="4" t="inlineStr">
        <is>
          <t>Producers</t>
        </is>
      </c>
      <c r="C12" s="10">
        <f>SUMIF('Example Detail'!$A$5:$A$94,A12,'Example Detail'!$G$5:$G$94)</f>
        <v/>
      </c>
      <c r="D12" s="10">
        <f>SUMIF('Example Detail'!$A$5:$A$94,A12,'Example Detail'!$H$5:$H$94)</f>
        <v/>
      </c>
      <c r="E12" s="10">
        <f>IF(D12=0,"",C12-D12)</f>
        <v/>
      </c>
      <c r="F12" s="11">
        <f>IF($C$48=0,"",C12/$C$48)</f>
        <v/>
      </c>
    </row>
    <row r="13">
      <c r="A13" s="9" t="n">
        <v>1400</v>
      </c>
      <c r="B13" s="4" t="inlineStr">
        <is>
          <t>Director</t>
        </is>
      </c>
      <c r="C13" s="10">
        <f>SUMIF('Example Detail'!$A$5:$A$94,A13,'Example Detail'!$G$5:$G$94)</f>
        <v/>
      </c>
      <c r="D13" s="10">
        <f>SUMIF('Example Detail'!$A$5:$A$94,A13,'Example Detail'!$H$5:$H$94)</f>
        <v/>
      </c>
      <c r="E13" s="10">
        <f>IF(D13=0,"",C13-D13)</f>
        <v/>
      </c>
      <c r="F13" s="11">
        <f>IF($C$48=0,"",C13/$C$48)</f>
        <v/>
      </c>
    </row>
    <row r="14">
      <c r="A14" s="9" t="n">
        <v>1500</v>
      </c>
      <c r="B14" s="4" t="inlineStr">
        <is>
          <t>Cast</t>
        </is>
      </c>
      <c r="C14" s="10">
        <f>SUMIF('Example Detail'!$A$5:$A$94,A14,'Example Detail'!$G$5:$G$94)</f>
        <v/>
      </c>
      <c r="D14" s="10">
        <f>SUMIF('Example Detail'!$A$5:$A$94,A14,'Example Detail'!$H$5:$H$94)</f>
        <v/>
      </c>
      <c r="E14" s="10">
        <f>IF(D14=0,"",C14-D14)</f>
        <v/>
      </c>
      <c r="F14" s="11">
        <f>IF($C$48=0,"",C14/$C$48)</f>
        <v/>
      </c>
    </row>
    <row r="15">
      <c r="A15" s="12" t="n"/>
      <c r="B15" s="3" t="inlineStr">
        <is>
          <t>Total above the line</t>
        </is>
      </c>
      <c r="C15" s="13">
        <f>SUM(C10:C14)</f>
        <v/>
      </c>
      <c r="D15" s="13">
        <f>SUM(D10:D14)</f>
        <v/>
      </c>
      <c r="E15" s="13">
        <f>IF(D15=0,"",C15-D15)</f>
        <v/>
      </c>
      <c r="F15" s="14">
        <f>IF($C$48=0,"",C15/$C$48)</f>
        <v/>
      </c>
    </row>
    <row r="16"/>
    <row r="17">
      <c r="A17" s="7" t="n"/>
      <c r="B17" s="8" t="inlineStr">
        <is>
          <t>BELOW THE LINE: PRODUCTION</t>
        </is>
      </c>
      <c r="C17" s="7" t="n"/>
      <c r="D17" s="7" t="n"/>
      <c r="E17" s="7" t="n"/>
      <c r="F17" s="7" t="n"/>
    </row>
    <row r="18">
      <c r="A18" s="9" t="n">
        <v>2000</v>
      </c>
      <c r="B18" s="4" t="inlineStr">
        <is>
          <t>Production staff</t>
        </is>
      </c>
      <c r="C18" s="10">
        <f>SUMIF('Example Detail'!$A$5:$A$94,A18,'Example Detail'!$G$5:$G$94)</f>
        <v/>
      </c>
      <c r="D18" s="10">
        <f>SUMIF('Example Detail'!$A$5:$A$94,A18,'Example Detail'!$H$5:$H$94)</f>
        <v/>
      </c>
      <c r="E18" s="10">
        <f>IF(D18=0,"",C18-D18)</f>
        <v/>
      </c>
      <c r="F18" s="11">
        <f>IF($C$48=0,"",C18/$C$48)</f>
        <v/>
      </c>
    </row>
    <row r="19">
      <c r="A19" s="9" t="n">
        <v>2100</v>
      </c>
      <c r="B19" s="4" t="inlineStr">
        <is>
          <t>Camera</t>
        </is>
      </c>
      <c r="C19" s="10">
        <f>SUMIF('Example Detail'!$A$5:$A$94,A19,'Example Detail'!$G$5:$G$94)</f>
        <v/>
      </c>
      <c r="D19" s="10">
        <f>SUMIF('Example Detail'!$A$5:$A$94,A19,'Example Detail'!$H$5:$H$94)</f>
        <v/>
      </c>
      <c r="E19" s="10">
        <f>IF(D19=0,"",C19-D19)</f>
        <v/>
      </c>
      <c r="F19" s="11">
        <f>IF($C$48=0,"",C19/$C$48)</f>
        <v/>
      </c>
    </row>
    <row r="20">
      <c r="A20" s="9" t="n">
        <v>2200</v>
      </c>
      <c r="B20" s="4" t="inlineStr">
        <is>
          <t>Grip and electric</t>
        </is>
      </c>
      <c r="C20" s="10">
        <f>SUMIF('Example Detail'!$A$5:$A$94,A20,'Example Detail'!$G$5:$G$94)</f>
        <v/>
      </c>
      <c r="D20" s="10">
        <f>SUMIF('Example Detail'!$A$5:$A$94,A20,'Example Detail'!$H$5:$H$94)</f>
        <v/>
      </c>
      <c r="E20" s="10">
        <f>IF(D20=0,"",C20-D20)</f>
        <v/>
      </c>
      <c r="F20" s="11">
        <f>IF($C$48=0,"",C20/$C$48)</f>
        <v/>
      </c>
    </row>
    <row r="21">
      <c r="A21" s="9" t="n">
        <v>2300</v>
      </c>
      <c r="B21" s="4" t="inlineStr">
        <is>
          <t>Sound</t>
        </is>
      </c>
      <c r="C21" s="10">
        <f>SUMIF('Example Detail'!$A$5:$A$94,A21,'Example Detail'!$G$5:$G$94)</f>
        <v/>
      </c>
      <c r="D21" s="10">
        <f>SUMIF('Example Detail'!$A$5:$A$94,A21,'Example Detail'!$H$5:$H$94)</f>
        <v/>
      </c>
      <c r="E21" s="10">
        <f>IF(D21=0,"",C21-D21)</f>
        <v/>
      </c>
      <c r="F21" s="11">
        <f>IF($C$48=0,"",C21/$C$48)</f>
        <v/>
      </c>
    </row>
    <row r="22">
      <c r="A22" s="9" t="n">
        <v>2400</v>
      </c>
      <c r="B22" s="4" t="inlineStr">
        <is>
          <t>Art department</t>
        </is>
      </c>
      <c r="C22" s="10">
        <f>SUMIF('Example Detail'!$A$5:$A$94,A22,'Example Detail'!$G$5:$G$94)</f>
        <v/>
      </c>
      <c r="D22" s="10">
        <f>SUMIF('Example Detail'!$A$5:$A$94,A22,'Example Detail'!$H$5:$H$94)</f>
        <v/>
      </c>
      <c r="E22" s="10">
        <f>IF(D22=0,"",C22-D22)</f>
        <v/>
      </c>
      <c r="F22" s="11">
        <f>IF($C$48=0,"",C22/$C$48)</f>
        <v/>
      </c>
    </row>
    <row r="23">
      <c r="A23" s="9" t="n">
        <v>2500</v>
      </c>
      <c r="B23" s="4" t="inlineStr">
        <is>
          <t>Wardrobe, hair and makeup</t>
        </is>
      </c>
      <c r="C23" s="10">
        <f>SUMIF('Example Detail'!$A$5:$A$94,A23,'Example Detail'!$G$5:$G$94)</f>
        <v/>
      </c>
      <c r="D23" s="10">
        <f>SUMIF('Example Detail'!$A$5:$A$94,A23,'Example Detail'!$H$5:$H$94)</f>
        <v/>
      </c>
      <c r="E23" s="10">
        <f>IF(D23=0,"",C23-D23)</f>
        <v/>
      </c>
      <c r="F23" s="11">
        <f>IF($C$48=0,"",C23/$C$48)</f>
        <v/>
      </c>
    </row>
    <row r="24">
      <c r="A24" s="9" t="n">
        <v>2600</v>
      </c>
      <c r="B24" s="4" t="inlineStr">
        <is>
          <t>Locations</t>
        </is>
      </c>
      <c r="C24" s="10">
        <f>SUMIF('Example Detail'!$A$5:$A$94,A24,'Example Detail'!$G$5:$G$94)</f>
        <v/>
      </c>
      <c r="D24" s="10">
        <f>SUMIF('Example Detail'!$A$5:$A$94,A24,'Example Detail'!$H$5:$H$94)</f>
        <v/>
      </c>
      <c r="E24" s="10">
        <f>IF(D24=0,"",C24-D24)</f>
        <v/>
      </c>
      <c r="F24" s="11">
        <f>IF($C$48=0,"",C24/$C$48)</f>
        <v/>
      </c>
    </row>
    <row r="25">
      <c r="A25" s="9" t="n">
        <v>2700</v>
      </c>
      <c r="B25" s="4" t="inlineStr">
        <is>
          <t>Transportation</t>
        </is>
      </c>
      <c r="C25" s="10">
        <f>SUMIF('Example Detail'!$A$5:$A$94,A25,'Example Detail'!$G$5:$G$94)</f>
        <v/>
      </c>
      <c r="D25" s="10">
        <f>SUMIF('Example Detail'!$A$5:$A$94,A25,'Example Detail'!$H$5:$H$94)</f>
        <v/>
      </c>
      <c r="E25" s="10">
        <f>IF(D25=0,"",C25-D25)</f>
        <v/>
      </c>
      <c r="F25" s="11">
        <f>IF($C$48=0,"",C25/$C$48)</f>
        <v/>
      </c>
    </row>
    <row r="26">
      <c r="A26" s="9" t="n">
        <v>2800</v>
      </c>
      <c r="B26" s="4" t="inlineStr">
        <is>
          <t>Catering and craft services</t>
        </is>
      </c>
      <c r="C26" s="10">
        <f>SUMIF('Example Detail'!$A$5:$A$94,A26,'Example Detail'!$G$5:$G$94)</f>
        <v/>
      </c>
      <c r="D26" s="10">
        <f>SUMIF('Example Detail'!$A$5:$A$94,A26,'Example Detail'!$H$5:$H$94)</f>
        <v/>
      </c>
      <c r="E26" s="10">
        <f>IF(D26=0,"",C26-D26)</f>
        <v/>
      </c>
      <c r="F26" s="11">
        <f>IF($C$48=0,"",C26/$C$48)</f>
        <v/>
      </c>
    </row>
    <row r="27">
      <c r="A27" s="9" t="n">
        <v>2900</v>
      </c>
      <c r="B27" s="4" t="inlineStr">
        <is>
          <t>Special equipment and effects</t>
        </is>
      </c>
      <c r="C27" s="10">
        <f>SUMIF('Example Detail'!$A$5:$A$94,A27,'Example Detail'!$G$5:$G$94)</f>
        <v/>
      </c>
      <c r="D27" s="10">
        <f>SUMIF('Example Detail'!$A$5:$A$94,A27,'Example Detail'!$H$5:$H$94)</f>
        <v/>
      </c>
      <c r="E27" s="10">
        <f>IF(D27=0,"",C27-D27)</f>
        <v/>
      </c>
      <c r="F27" s="11">
        <f>IF($C$48=0,"",C27/$C$48)</f>
        <v/>
      </c>
    </row>
    <row r="28">
      <c r="A28" s="12" t="n"/>
      <c r="B28" s="3" t="inlineStr">
        <is>
          <t>Total production</t>
        </is>
      </c>
      <c r="C28" s="13">
        <f>SUM(C18:C27)</f>
        <v/>
      </c>
      <c r="D28" s="13">
        <f>SUM(D18:D27)</f>
        <v/>
      </c>
      <c r="E28" s="13">
        <f>IF(D28=0,"",C28-D28)</f>
        <v/>
      </c>
      <c r="F28" s="14">
        <f>IF($C$48=0,"",C28/$C$48)</f>
        <v/>
      </c>
    </row>
    <row r="29"/>
    <row r="30">
      <c r="A30" s="7" t="n"/>
      <c r="B30" s="8" t="inlineStr">
        <is>
          <t>POST-PRODUCTION</t>
        </is>
      </c>
      <c r="C30" s="7" t="n"/>
      <c r="D30" s="7" t="n"/>
      <c r="E30" s="7" t="n"/>
      <c r="F30" s="7" t="n"/>
    </row>
    <row r="31">
      <c r="A31" s="9" t="n">
        <v>3000</v>
      </c>
      <c r="B31" s="4" t="inlineStr">
        <is>
          <t>Editing</t>
        </is>
      </c>
      <c r="C31" s="10">
        <f>SUMIF('Example Detail'!$A$5:$A$94,A31,'Example Detail'!$G$5:$G$94)</f>
        <v/>
      </c>
      <c r="D31" s="10">
        <f>SUMIF('Example Detail'!$A$5:$A$94,A31,'Example Detail'!$H$5:$H$94)</f>
        <v/>
      </c>
      <c r="E31" s="10">
        <f>IF(D31=0,"",C31-D31)</f>
        <v/>
      </c>
      <c r="F31" s="11">
        <f>IF($C$48=0,"",C31/$C$48)</f>
        <v/>
      </c>
    </row>
    <row r="32">
      <c r="A32" s="9" t="n">
        <v>3100</v>
      </c>
      <c r="B32" s="4" t="inlineStr">
        <is>
          <t>Sound post and music</t>
        </is>
      </c>
      <c r="C32" s="10">
        <f>SUMIF('Example Detail'!$A$5:$A$94,A32,'Example Detail'!$G$5:$G$94)</f>
        <v/>
      </c>
      <c r="D32" s="10">
        <f>SUMIF('Example Detail'!$A$5:$A$94,A32,'Example Detail'!$H$5:$H$94)</f>
        <v/>
      </c>
      <c r="E32" s="10">
        <f>IF(D32=0,"",C32-D32)</f>
        <v/>
      </c>
      <c r="F32" s="11">
        <f>IF($C$48=0,"",C32/$C$48)</f>
        <v/>
      </c>
    </row>
    <row r="33">
      <c r="A33" s="9" t="n">
        <v>3200</v>
      </c>
      <c r="B33" s="4" t="inlineStr">
        <is>
          <t>Color and VFX</t>
        </is>
      </c>
      <c r="C33" s="10">
        <f>SUMIF('Example Detail'!$A$5:$A$94,A33,'Example Detail'!$G$5:$G$94)</f>
        <v/>
      </c>
      <c r="D33" s="10">
        <f>SUMIF('Example Detail'!$A$5:$A$94,A33,'Example Detail'!$H$5:$H$94)</f>
        <v/>
      </c>
      <c r="E33" s="10">
        <f>IF(D33=0,"",C33-D33)</f>
        <v/>
      </c>
      <c r="F33" s="11">
        <f>IF($C$48=0,"",C33/$C$48)</f>
        <v/>
      </c>
    </row>
    <row r="34">
      <c r="A34" s="9" t="n">
        <v>3300</v>
      </c>
      <c r="B34" s="4" t="inlineStr">
        <is>
          <t>Titles and deliverables</t>
        </is>
      </c>
      <c r="C34" s="10">
        <f>SUMIF('Example Detail'!$A$5:$A$94,A34,'Example Detail'!$G$5:$G$94)</f>
        <v/>
      </c>
      <c r="D34" s="10">
        <f>SUMIF('Example Detail'!$A$5:$A$94,A34,'Example Detail'!$H$5:$H$94)</f>
        <v/>
      </c>
      <c r="E34" s="10">
        <f>IF(D34=0,"",C34-D34)</f>
        <v/>
      </c>
      <c r="F34" s="11">
        <f>IF($C$48=0,"",C34/$C$48)</f>
        <v/>
      </c>
    </row>
    <row r="35">
      <c r="A35" s="12" t="n"/>
      <c r="B35" s="3" t="inlineStr">
        <is>
          <t>Total post-production</t>
        </is>
      </c>
      <c r="C35" s="13">
        <f>SUM(C31:C34)</f>
        <v/>
      </c>
      <c r="D35" s="13">
        <f>SUM(D31:D34)</f>
        <v/>
      </c>
      <c r="E35" s="13">
        <f>IF(D35=0,"",C35-D35)</f>
        <v/>
      </c>
      <c r="F35" s="14">
        <f>IF($C$48=0,"",C35/$C$48)</f>
        <v/>
      </c>
    </row>
    <row r="36"/>
    <row r="37">
      <c r="A37" s="7" t="n"/>
      <c r="B37" s="8" t="inlineStr">
        <is>
          <t>OTHER COSTS</t>
        </is>
      </c>
      <c r="C37" s="7" t="n"/>
      <c r="D37" s="7" t="n"/>
      <c r="E37" s="7" t="n"/>
      <c r="F37" s="7" t="n"/>
    </row>
    <row r="38">
      <c r="A38" s="9" t="n">
        <v>4000</v>
      </c>
      <c r="B38" s="4" t="inlineStr">
        <is>
          <t>Insurance</t>
        </is>
      </c>
      <c r="C38" s="10">
        <f>SUMIF('Example Detail'!$A$5:$A$94,A38,'Example Detail'!$G$5:$G$94)</f>
        <v/>
      </c>
      <c r="D38" s="10">
        <f>SUMIF('Example Detail'!$A$5:$A$94,A38,'Example Detail'!$H$5:$H$94)</f>
        <v/>
      </c>
      <c r="E38" s="10">
        <f>IF(D38=0,"",C38-D38)</f>
        <v/>
      </c>
      <c r="F38" s="11">
        <f>IF($C$48=0,"",C38/$C$48)</f>
        <v/>
      </c>
    </row>
    <row r="39">
      <c r="A39" s="9" t="n">
        <v>4100</v>
      </c>
      <c r="B39" s="4" t="inlineStr">
        <is>
          <t>Legal and accounting</t>
        </is>
      </c>
      <c r="C39" s="10">
        <f>SUMIF('Example Detail'!$A$5:$A$94,A39,'Example Detail'!$G$5:$G$94)</f>
        <v/>
      </c>
      <c r="D39" s="10">
        <f>SUMIF('Example Detail'!$A$5:$A$94,A39,'Example Detail'!$H$5:$H$94)</f>
        <v/>
      </c>
      <c r="E39" s="10">
        <f>IF(D39=0,"",C39-D39)</f>
        <v/>
      </c>
      <c r="F39" s="11">
        <f>IF($C$48=0,"",C39/$C$48)</f>
        <v/>
      </c>
    </row>
    <row r="40">
      <c r="A40" s="9" t="n">
        <v>4200</v>
      </c>
      <c r="B40" s="4" t="inlineStr">
        <is>
          <t>Festivals and marketing</t>
        </is>
      </c>
      <c r="C40" s="10">
        <f>SUMIF('Example Detail'!$A$5:$A$94,A40,'Example Detail'!$G$5:$G$94)</f>
        <v/>
      </c>
      <c r="D40" s="10">
        <f>SUMIF('Example Detail'!$A$5:$A$94,A40,'Example Detail'!$H$5:$H$94)</f>
        <v/>
      </c>
      <c r="E40" s="10">
        <f>IF(D40=0,"",C40-D40)</f>
        <v/>
      </c>
      <c r="F40" s="11">
        <f>IF($C$48=0,"",C40/$C$48)</f>
        <v/>
      </c>
    </row>
    <row r="41">
      <c r="A41" s="12" t="n"/>
      <c r="B41" s="3" t="inlineStr">
        <is>
          <t>Total other costs</t>
        </is>
      </c>
      <c r="C41" s="13">
        <f>SUM(C38:C40)</f>
        <v/>
      </c>
      <c r="D41" s="13">
        <f>SUM(D38:D40)</f>
        <v/>
      </c>
      <c r="E41" s="13">
        <f>IF(D41=0,"",C41-D41)</f>
        <v/>
      </c>
      <c r="F41" s="14">
        <f>IF($C$48=0,"",C41/$C$48)</f>
        <v/>
      </c>
    </row>
    <row r="42"/>
    <row r="43">
      <c r="B43" s="15" t="inlineStr">
        <is>
          <t>Total above the line</t>
        </is>
      </c>
      <c r="C43" s="16">
        <f>C15</f>
        <v/>
      </c>
      <c r="D43" s="16">
        <f>D15</f>
        <v/>
      </c>
      <c r="E43" s="10">
        <f>IF(D43=0,"",C43-D43)</f>
        <v/>
      </c>
      <c r="F43" s="11">
        <f>IF($C$48=0,"",C43/$C$48)</f>
        <v/>
      </c>
    </row>
    <row r="44">
      <c r="B44" s="15" t="inlineStr">
        <is>
          <t>Total below the line (production, post, other)</t>
        </is>
      </c>
      <c r="C44" s="16">
        <f>C28+C35+C41</f>
        <v/>
      </c>
      <c r="D44" s="16">
        <f>D28+D35+D41</f>
        <v/>
      </c>
      <c r="E44" s="10">
        <f>IF(D44=0,"",C44-D44)</f>
        <v/>
      </c>
      <c r="F44" s="11">
        <f>IF($C$48=0,"",C44/$C$48)</f>
        <v/>
      </c>
    </row>
    <row r="45">
      <c r="B45" s="3" t="inlineStr">
        <is>
          <t>Subtotal</t>
        </is>
      </c>
      <c r="C45" s="13">
        <f>C43+C44</f>
        <v/>
      </c>
      <c r="D45" s="13">
        <f>D43+D44</f>
        <v/>
      </c>
    </row>
    <row r="46">
      <c r="B46" s="17" t="inlineStr">
        <is>
          <t>Contingency % (enter)</t>
        </is>
      </c>
      <c r="C46" s="24" t="n">
        <v>0.1</v>
      </c>
    </row>
    <row r="47">
      <c r="B47" s="15" t="inlineStr">
        <is>
          <t>Contingency</t>
        </is>
      </c>
      <c r="C47" s="16">
        <f>C45*C46</f>
        <v/>
      </c>
      <c r="D47" s="4" t="n"/>
    </row>
    <row r="48">
      <c r="B48" s="19" t="inlineStr">
        <is>
          <t>GRAND TOTAL</t>
        </is>
      </c>
      <c r="C48" s="20">
        <f>C45+C47</f>
        <v/>
      </c>
      <c r="D48" s="20">
        <f>D45</f>
        <v/>
      </c>
      <c r="E48" s="21">
        <f>IF(D48=0,"",C48-D48)</f>
        <v/>
      </c>
    </row>
    <row r="49">
      <c r="B49" s="22" t="inlineStr">
        <is>
          <t>Actual column: what you've spent so far. Variance above zero means under budget.</t>
        </is>
      </c>
    </row>
  </sheetData>
  <mergeCells count="6">
    <mergeCell ref="B6:C6"/>
    <mergeCell ref="E4:F4"/>
    <mergeCell ref="E6:F6"/>
    <mergeCell ref="B5:C5"/>
    <mergeCell ref="E5:F5"/>
    <mergeCell ref="B4:C4"/>
  </mergeCells>
  <conditionalFormatting sqref="E9:E48">
    <cfRule type="cellIs" priority="1" operator="lessThan" dxfId="0">
      <formula>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96"/>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7" customWidth="1" min="3" max="3"/>
    <col width="9" customWidth="1" min="4" max="4"/>
    <col width="10" customWidth="1" min="5" max="5"/>
    <col width="8" customWidth="1" min="6" max="6"/>
    <col width="12" customWidth="1" min="7" max="7"/>
    <col width="12" customWidth="1" min="8" max="8"/>
    <col width="34" customWidth="1" min="9" max="9"/>
  </cols>
  <sheetData>
    <row r="1">
      <c r="A1" s="1" t="inlineStr">
        <is>
          <t>BUDGET DETAIL : DEAD AIR (EXAMPLE)</t>
        </is>
      </c>
    </row>
    <row r="2">
      <c r="A2" s="2" t="inlineStr">
        <is>
          <t>Enter quantity, units and rate. Estimate = qty x rate x (1 + fringe). Add rows inside a category and keep its account number in column A.</t>
        </is>
      </c>
    </row>
    <row r="4">
      <c r="A4" s="6" t="inlineStr">
        <is>
          <t>Acct</t>
        </is>
      </c>
      <c r="B4" s="6" t="inlineStr">
        <is>
          <t>Line item</t>
        </is>
      </c>
      <c r="C4" s="6" t="inlineStr">
        <is>
          <t>Qty</t>
        </is>
      </c>
      <c r="D4" s="6" t="inlineStr">
        <is>
          <t>Units</t>
        </is>
      </c>
      <c r="E4" s="6" t="inlineStr">
        <is>
          <t>Rate</t>
        </is>
      </c>
      <c r="F4" s="6" t="inlineStr">
        <is>
          <t>Fringe</t>
        </is>
      </c>
      <c r="G4" s="6" t="inlineStr">
        <is>
          <t>Estimate</t>
        </is>
      </c>
      <c r="H4" s="6" t="inlineStr">
        <is>
          <t>Actual</t>
        </is>
      </c>
      <c r="I4" s="6" t="inlineStr">
        <is>
          <t>Notes</t>
        </is>
      </c>
    </row>
    <row r="5">
      <c r="A5" s="7" t="n"/>
      <c r="B5" s="8" t="inlineStr">
        <is>
          <t>1100  STORY AND RIGHTS</t>
        </is>
      </c>
      <c r="C5" s="7" t="n"/>
      <c r="D5" s="7" t="n"/>
      <c r="E5" s="7" t="n"/>
      <c r="F5" s="7" t="n"/>
      <c r="G5" s="7" t="n"/>
      <c r="H5" s="7" t="n"/>
      <c r="I5" s="7" t="n"/>
    </row>
    <row r="6">
      <c r="A6" s="9" t="n">
        <v>1100</v>
      </c>
      <c r="B6" s="23" t="inlineStr">
        <is>
          <t>Script (writer-director's original)</t>
        </is>
      </c>
      <c r="C6" s="23" t="n">
        <v>1</v>
      </c>
      <c r="D6" s="23" t="inlineStr">
        <is>
          <t>Flat</t>
        </is>
      </c>
      <c r="E6" s="25" t="n">
        <v>0</v>
      </c>
      <c r="F6" s="26" t="n">
        <v>0</v>
      </c>
      <c r="G6" s="10">
        <f>C6*E6*(1+F6)</f>
        <v/>
      </c>
      <c r="H6" s="25" t="n"/>
      <c r="I6" s="23" t="inlineStr">
        <is>
          <t>Original script</t>
        </is>
      </c>
    </row>
    <row r="7">
      <c r="A7" s="9" t="n">
        <v>1100</v>
      </c>
      <c r="B7" s="23" t="n"/>
      <c r="C7" s="23" t="n"/>
      <c r="D7" s="23" t="n"/>
      <c r="E7" s="25" t="n"/>
      <c r="F7" s="26" t="n"/>
      <c r="G7" s="10">
        <f>C7*E7*(1+F7)</f>
        <v/>
      </c>
      <c r="H7" s="25" t="n"/>
      <c r="I7" s="23" t="n"/>
    </row>
    <row r="8">
      <c r="A8" s="7" t="n"/>
      <c r="B8" s="8" t="inlineStr">
        <is>
          <t>1200  WRITER</t>
        </is>
      </c>
      <c r="C8" s="7" t="n"/>
      <c r="D8" s="7" t="n"/>
      <c r="E8" s="7" t="n"/>
      <c r="F8" s="7" t="n"/>
      <c r="G8" s="7" t="n"/>
      <c r="H8" s="7" t="n"/>
      <c r="I8" s="7" t="n"/>
    </row>
    <row r="9">
      <c r="A9" s="9" t="n">
        <v>1200</v>
      </c>
      <c r="B9" s="23" t="inlineStr">
        <is>
          <t>Writer fee</t>
        </is>
      </c>
      <c r="C9" s="23" t="n">
        <v>1</v>
      </c>
      <c r="D9" s="23" t="inlineStr">
        <is>
          <t>Flat</t>
        </is>
      </c>
      <c r="E9" s="25" t="n">
        <v>500</v>
      </c>
      <c r="F9" s="26" t="n">
        <v>0</v>
      </c>
      <c r="G9" s="10">
        <f>C9*E9*(1+F9)</f>
        <v/>
      </c>
      <c r="H9" s="25" t="n">
        <v>500</v>
      </c>
      <c r="I9" s="23" t="n"/>
    </row>
    <row r="10">
      <c r="A10" s="9" t="n">
        <v>1200</v>
      </c>
      <c r="B10" s="23" t="n"/>
      <c r="C10" s="23" t="n"/>
      <c r="D10" s="23" t="n"/>
      <c r="E10" s="25" t="n"/>
      <c r="F10" s="26" t="n"/>
      <c r="G10" s="10">
        <f>C10*E10*(1+F10)</f>
        <v/>
      </c>
      <c r="H10" s="25" t="n"/>
      <c r="I10" s="23" t="n"/>
    </row>
    <row r="11">
      <c r="A11" s="7" t="n"/>
      <c r="B11" s="8" t="inlineStr">
        <is>
          <t>1300  PRODUCERS</t>
        </is>
      </c>
      <c r="C11" s="7" t="n"/>
      <c r="D11" s="7" t="n"/>
      <c r="E11" s="7" t="n"/>
      <c r="F11" s="7" t="n"/>
      <c r="G11" s="7" t="n"/>
      <c r="H11" s="7" t="n"/>
      <c r="I11" s="7" t="n"/>
    </row>
    <row r="12">
      <c r="A12" s="9" t="n">
        <v>1300</v>
      </c>
      <c r="B12" s="23" t="inlineStr">
        <is>
          <t>Producer fee</t>
        </is>
      </c>
      <c r="C12" s="23" t="n">
        <v>1</v>
      </c>
      <c r="D12" s="23" t="inlineStr">
        <is>
          <t>Flat</t>
        </is>
      </c>
      <c r="E12" s="25" t="n">
        <v>750</v>
      </c>
      <c r="F12" s="26" t="n">
        <v>0</v>
      </c>
      <c r="G12" s="10">
        <f>C12*E12*(1+F12)</f>
        <v/>
      </c>
      <c r="H12" s="25" t="n">
        <v>750</v>
      </c>
      <c r="I12" s="23" t="inlineStr">
        <is>
          <t>Also line producer</t>
        </is>
      </c>
    </row>
    <row r="13">
      <c r="A13" s="9" t="n">
        <v>1300</v>
      </c>
      <c r="B13" s="23" t="n"/>
      <c r="C13" s="23" t="n"/>
      <c r="D13" s="23" t="n"/>
      <c r="E13" s="25" t="n"/>
      <c r="F13" s="26" t="n"/>
      <c r="G13" s="10">
        <f>C13*E13*(1+F13)</f>
        <v/>
      </c>
      <c r="H13" s="25" t="n"/>
      <c r="I13" s="23" t="n"/>
    </row>
    <row r="14">
      <c r="A14" s="7" t="n"/>
      <c r="B14" s="8" t="inlineStr">
        <is>
          <t>1400  DIRECTOR</t>
        </is>
      </c>
      <c r="C14" s="7" t="n"/>
      <c r="D14" s="7" t="n"/>
      <c r="E14" s="7" t="n"/>
      <c r="F14" s="7" t="n"/>
      <c r="G14" s="7" t="n"/>
      <c r="H14" s="7" t="n"/>
      <c r="I14" s="7" t="n"/>
    </row>
    <row r="15">
      <c r="A15" s="9" t="n">
        <v>1400</v>
      </c>
      <c r="B15" s="23" t="inlineStr">
        <is>
          <t>Director fee</t>
        </is>
      </c>
      <c r="C15" s="23" t="n">
        <v>1</v>
      </c>
      <c r="D15" s="23" t="inlineStr">
        <is>
          <t>Flat</t>
        </is>
      </c>
      <c r="E15" s="25" t="n">
        <v>750</v>
      </c>
      <c r="F15" s="26" t="n">
        <v>0</v>
      </c>
      <c r="G15" s="10">
        <f>C15*E15*(1+F15)</f>
        <v/>
      </c>
      <c r="H15" s="25" t="n">
        <v>750</v>
      </c>
      <c r="I15" s="23" t="n"/>
    </row>
    <row r="16">
      <c r="A16" s="9" t="n">
        <v>1400</v>
      </c>
      <c r="B16" s="23" t="n"/>
      <c r="C16" s="23" t="n"/>
      <c r="D16" s="23" t="n"/>
      <c r="E16" s="25" t="n"/>
      <c r="F16" s="26" t="n"/>
      <c r="G16" s="10">
        <f>C16*E16*(1+F16)</f>
        <v/>
      </c>
      <c r="H16" s="25" t="n"/>
      <c r="I16" s="23" t="n"/>
    </row>
    <row r="17">
      <c r="A17" s="7" t="n"/>
      <c r="B17" s="8" t="inlineStr">
        <is>
          <t>1500  CAST</t>
        </is>
      </c>
      <c r="C17" s="7" t="n"/>
      <c r="D17" s="7" t="n"/>
      <c r="E17" s="7" t="n"/>
      <c r="F17" s="7" t="n"/>
      <c r="G17" s="7" t="n"/>
      <c r="H17" s="7" t="n"/>
      <c r="I17" s="7" t="n"/>
    </row>
    <row r="18">
      <c r="A18" s="9" t="n">
        <v>1500</v>
      </c>
      <c r="B18" s="23" t="inlineStr">
        <is>
          <t>Nora (Jess Monroe)</t>
        </is>
      </c>
      <c r="C18" s="23" t="n">
        <v>3</v>
      </c>
      <c r="D18" s="23" t="inlineStr">
        <is>
          <t>Days</t>
        </is>
      </c>
      <c r="E18" s="25" t="n">
        <v>300</v>
      </c>
      <c r="F18" s="26" t="n">
        <v>0</v>
      </c>
      <c r="G18" s="10">
        <f>C18*E18*(1+F18)</f>
        <v/>
      </c>
      <c r="H18" s="25" t="n">
        <v>900</v>
      </c>
      <c r="I18" s="23" t="inlineStr">
        <is>
          <t>All 3 shoot days</t>
        </is>
      </c>
    </row>
    <row r="19">
      <c r="A19" s="9" t="n">
        <v>1500</v>
      </c>
      <c r="B19" s="23" t="inlineStr">
        <is>
          <t>Eddie (Tom Achebe)</t>
        </is>
      </c>
      <c r="C19" s="23" t="n">
        <v>2</v>
      </c>
      <c r="D19" s="23" t="inlineStr">
        <is>
          <t>Days</t>
        </is>
      </c>
      <c r="E19" s="25" t="n">
        <v>250</v>
      </c>
      <c r="F19" s="26" t="n">
        <v>0</v>
      </c>
      <c r="G19" s="10">
        <f>C19*E19*(1+F19)</f>
        <v/>
      </c>
      <c r="H19" s="25" t="n">
        <v>500</v>
      </c>
      <c r="I19" s="23" t="inlineStr">
        <is>
          <t>Days 1 and 2</t>
        </is>
      </c>
    </row>
    <row r="20">
      <c r="A20" s="9" t="n">
        <v>1500</v>
      </c>
      <c r="B20" s="23" t="inlineStr">
        <is>
          <t>The Caller, voice (Rick Hale)</t>
        </is>
      </c>
      <c r="C20" s="23" t="n">
        <v>2</v>
      </c>
      <c r="D20" s="23" t="inlineStr">
        <is>
          <t>Days</t>
        </is>
      </c>
      <c r="E20" s="25" t="n">
        <v>250</v>
      </c>
      <c r="F20" s="26" t="n">
        <v>0</v>
      </c>
      <c r="G20" s="10">
        <f>C20*E20*(1+F20)</f>
        <v/>
      </c>
      <c r="H20" s="25" t="n">
        <v>500</v>
      </c>
      <c r="I20" s="23" t="inlineStr">
        <is>
          <t>Pre-record + day 2</t>
        </is>
      </c>
    </row>
    <row r="21">
      <c r="A21" s="9" t="n">
        <v>1500</v>
      </c>
      <c r="B21" s="23" t="inlineStr">
        <is>
          <t>Walt (Gus Pena)</t>
        </is>
      </c>
      <c r="C21" s="23" t="n">
        <v>1</v>
      </c>
      <c r="D21" s="23" t="inlineStr">
        <is>
          <t>Days</t>
        </is>
      </c>
      <c r="E21" s="25" t="n">
        <v>200</v>
      </c>
      <c r="F21" s="26" t="n">
        <v>0</v>
      </c>
      <c r="G21" s="10">
        <f>C21*E21*(1+F21)</f>
        <v/>
      </c>
      <c r="H21" s="25" t="n">
        <v>200</v>
      </c>
      <c r="I21" s="23" t="inlineStr">
        <is>
          <t>Day 3 only</t>
        </is>
      </c>
    </row>
    <row r="22">
      <c r="A22" s="9" t="n">
        <v>1500</v>
      </c>
      <c r="B22" s="23" t="n"/>
      <c r="C22" s="23" t="n"/>
      <c r="D22" s="23" t="n"/>
      <c r="E22" s="25" t="n"/>
      <c r="F22" s="26" t="n"/>
      <c r="G22" s="10">
        <f>C22*E22*(1+F22)</f>
        <v/>
      </c>
      <c r="H22" s="25" t="n"/>
      <c r="I22" s="23" t="n"/>
    </row>
    <row r="23">
      <c r="A23" s="7" t="n"/>
      <c r="B23" s="8" t="inlineStr">
        <is>
          <t>2000  PRODUCTION STAFF</t>
        </is>
      </c>
      <c r="C23" s="7" t="n"/>
      <c r="D23" s="7" t="n"/>
      <c r="E23" s="7" t="n"/>
      <c r="F23" s="7" t="n"/>
      <c r="G23" s="7" t="n"/>
      <c r="H23" s="7" t="n"/>
      <c r="I23" s="7" t="n"/>
    </row>
    <row r="24">
      <c r="A24" s="9" t="n">
        <v>2000</v>
      </c>
      <c r="B24" s="23" t="inlineStr">
        <is>
          <t>1st AD (Priya Shah)</t>
        </is>
      </c>
      <c r="C24" s="23" t="n">
        <v>3</v>
      </c>
      <c r="D24" s="23" t="inlineStr">
        <is>
          <t>Days</t>
        </is>
      </c>
      <c r="E24" s="25" t="n">
        <v>350</v>
      </c>
      <c r="F24" s="26" t="n">
        <v>0</v>
      </c>
      <c r="G24" s="10">
        <f>C24*E24*(1+F24)</f>
        <v/>
      </c>
      <c r="H24" s="25" t="n">
        <v>1050</v>
      </c>
      <c r="I24" s="23" t="n"/>
    </row>
    <row r="25">
      <c r="A25" s="9" t="n">
        <v>2000</v>
      </c>
      <c r="B25" s="23" t="inlineStr">
        <is>
          <t>Production assistants (2)</t>
        </is>
      </c>
      <c r="C25" s="23" t="n">
        <v>6</v>
      </c>
      <c r="D25" s="23" t="inlineStr">
        <is>
          <t>Days</t>
        </is>
      </c>
      <c r="E25" s="25" t="n">
        <v>150</v>
      </c>
      <c r="F25" s="26" t="n">
        <v>0</v>
      </c>
      <c r="G25" s="10">
        <f>C25*E25*(1+F25)</f>
        <v/>
      </c>
      <c r="H25" s="25" t="n">
        <v>900</v>
      </c>
      <c r="I25" s="23" t="inlineStr">
        <is>
          <t>2 PAs x 3 days</t>
        </is>
      </c>
    </row>
    <row r="26">
      <c r="A26" s="9" t="n">
        <v>2000</v>
      </c>
      <c r="B26" s="23" t="n"/>
      <c r="C26" s="23" t="n"/>
      <c r="D26" s="23" t="n"/>
      <c r="E26" s="25" t="n"/>
      <c r="F26" s="26" t="n"/>
      <c r="G26" s="10">
        <f>C26*E26*(1+F26)</f>
        <v/>
      </c>
      <c r="H26" s="25" t="n"/>
      <c r="I26" s="23" t="n"/>
    </row>
    <row r="27">
      <c r="A27" s="7" t="n"/>
      <c r="B27" s="8" t="inlineStr">
        <is>
          <t>2100  CAMERA</t>
        </is>
      </c>
      <c r="C27" s="7" t="n"/>
      <c r="D27" s="7" t="n"/>
      <c r="E27" s="7" t="n"/>
      <c r="F27" s="7" t="n"/>
      <c r="G27" s="7" t="n"/>
      <c r="H27" s="7" t="n"/>
      <c r="I27" s="7" t="n"/>
    </row>
    <row r="28">
      <c r="A28" s="9" t="n">
        <v>2100</v>
      </c>
      <c r="B28" s="23" t="inlineStr">
        <is>
          <t>Director of photography</t>
        </is>
      </c>
      <c r="C28" s="23" t="n">
        <v>3</v>
      </c>
      <c r="D28" s="23" t="inlineStr">
        <is>
          <t>Days</t>
        </is>
      </c>
      <c r="E28" s="25" t="n">
        <v>500</v>
      </c>
      <c r="F28" s="26" t="n">
        <v>0</v>
      </c>
      <c r="G28" s="10">
        <f>C28*E28*(1+F28)</f>
        <v/>
      </c>
      <c r="H28" s="25" t="n">
        <v>1500</v>
      </c>
      <c r="I28" s="23" t="n"/>
    </row>
    <row r="29">
      <c r="A29" s="9" t="n">
        <v>2100</v>
      </c>
      <c r="B29" s="23" t="inlineStr">
        <is>
          <t>1st AC</t>
        </is>
      </c>
      <c r="C29" s="23" t="n">
        <v>3</v>
      </c>
      <c r="D29" s="23" t="inlineStr">
        <is>
          <t>Days</t>
        </is>
      </c>
      <c r="E29" s="25" t="n">
        <v>300</v>
      </c>
      <c r="F29" s="26" t="n">
        <v>0</v>
      </c>
      <c r="G29" s="10">
        <f>C29*E29*(1+F29)</f>
        <v/>
      </c>
      <c r="H29" s="25" t="n">
        <v>900</v>
      </c>
      <c r="I29" s="23" t="n"/>
    </row>
    <row r="30">
      <c r="A30" s="9" t="n">
        <v>2100</v>
      </c>
      <c r="B30" s="23" t="inlineStr">
        <is>
          <t>Camera package rental</t>
        </is>
      </c>
      <c r="C30" s="23" t="n">
        <v>3</v>
      </c>
      <c r="D30" s="23" t="inlineStr">
        <is>
          <t>Days</t>
        </is>
      </c>
      <c r="E30" s="25" t="n">
        <v>450</v>
      </c>
      <c r="F30" s="26" t="n">
        <v>0</v>
      </c>
      <c r="G30" s="10">
        <f>C30*E30*(1+F30)</f>
        <v/>
      </c>
      <c r="H30" s="25" t="n">
        <v>1350</v>
      </c>
      <c r="I30" s="23" t="inlineStr">
        <is>
          <t>3-day rental rate</t>
        </is>
      </c>
    </row>
    <row r="31">
      <c r="A31" s="9" t="n">
        <v>2100</v>
      </c>
      <c r="B31" s="23" t="inlineStr">
        <is>
          <t>Media and drives</t>
        </is>
      </c>
      <c r="C31" s="23" t="n">
        <v>1</v>
      </c>
      <c r="D31" s="23" t="inlineStr">
        <is>
          <t>Allow</t>
        </is>
      </c>
      <c r="E31" s="25" t="n">
        <v>200</v>
      </c>
      <c r="F31" s="26" t="n">
        <v>0</v>
      </c>
      <c r="G31" s="10">
        <f>C31*E31*(1+F31)</f>
        <v/>
      </c>
      <c r="H31" s="25" t="n">
        <v>240</v>
      </c>
      <c r="I31" s="23" t="inlineStr">
        <is>
          <t>Bought an extra drive</t>
        </is>
      </c>
    </row>
    <row r="32">
      <c r="A32" s="9" t="n">
        <v>2100</v>
      </c>
      <c r="B32" s="23" t="n"/>
      <c r="C32" s="23" t="n"/>
      <c r="D32" s="23" t="n"/>
      <c r="E32" s="25" t="n"/>
      <c r="F32" s="26" t="n"/>
      <c r="G32" s="10">
        <f>C32*E32*(1+F32)</f>
        <v/>
      </c>
      <c r="H32" s="25" t="n"/>
      <c r="I32" s="23" t="n"/>
    </row>
    <row r="33">
      <c r="A33" s="7" t="n"/>
      <c r="B33" s="8" t="inlineStr">
        <is>
          <t>2200  GRIP AND ELECTRIC</t>
        </is>
      </c>
      <c r="C33" s="7" t="n"/>
      <c r="D33" s="7" t="n"/>
      <c r="E33" s="7" t="n"/>
      <c r="F33" s="7" t="n"/>
      <c r="G33" s="7" t="n"/>
      <c r="H33" s="7" t="n"/>
      <c r="I33" s="7" t="n"/>
    </row>
    <row r="34">
      <c r="A34" s="9" t="n">
        <v>2200</v>
      </c>
      <c r="B34" s="23" t="inlineStr">
        <is>
          <t>Gaffer</t>
        </is>
      </c>
      <c r="C34" s="23" t="n">
        <v>3</v>
      </c>
      <c r="D34" s="23" t="inlineStr">
        <is>
          <t>Days</t>
        </is>
      </c>
      <c r="E34" s="25" t="n">
        <v>350</v>
      </c>
      <c r="F34" s="26" t="n">
        <v>0</v>
      </c>
      <c r="G34" s="10">
        <f>C34*E34*(1+F34)</f>
        <v/>
      </c>
      <c r="H34" s="25" t="n">
        <v>1050</v>
      </c>
      <c r="I34" s="23" t="n"/>
    </row>
    <row r="35">
      <c r="A35" s="9" t="n">
        <v>2200</v>
      </c>
      <c r="B35" s="23" t="inlineStr">
        <is>
          <t>Key grip</t>
        </is>
      </c>
      <c r="C35" s="23" t="n">
        <v>3</v>
      </c>
      <c r="D35" s="23" t="inlineStr">
        <is>
          <t>Days</t>
        </is>
      </c>
      <c r="E35" s="25" t="n">
        <v>300</v>
      </c>
      <c r="F35" s="26" t="n">
        <v>0</v>
      </c>
      <c r="G35" s="10">
        <f>C35*E35*(1+F35)</f>
        <v/>
      </c>
      <c r="H35" s="25" t="n">
        <v>900</v>
      </c>
      <c r="I35" s="23" t="n"/>
    </row>
    <row r="36">
      <c r="A36" s="9" t="n">
        <v>2200</v>
      </c>
      <c r="B36" s="23" t="inlineStr">
        <is>
          <t>Lighting and grip package</t>
        </is>
      </c>
      <c r="C36" s="23" t="n">
        <v>3</v>
      </c>
      <c r="D36" s="23" t="inlineStr">
        <is>
          <t>Days</t>
        </is>
      </c>
      <c r="E36" s="25" t="n">
        <v>300</v>
      </c>
      <c r="F36" s="26" t="n">
        <v>0</v>
      </c>
      <c r="G36" s="10">
        <f>C36*E36*(1+F36)</f>
        <v/>
      </c>
      <c r="H36" s="25" t="n">
        <v>900</v>
      </c>
      <c r="I36" s="23" t="n"/>
    </row>
    <row r="37">
      <c r="A37" s="9" t="n">
        <v>2200</v>
      </c>
      <c r="B37" s="23" t="inlineStr">
        <is>
          <t>Expendables</t>
        </is>
      </c>
      <c r="C37" s="23" t="n">
        <v>1</v>
      </c>
      <c r="D37" s="23" t="inlineStr">
        <is>
          <t>Allow</t>
        </is>
      </c>
      <c r="E37" s="25" t="n">
        <v>150</v>
      </c>
      <c r="F37" s="26" t="n">
        <v>0</v>
      </c>
      <c r="G37" s="10">
        <f>C37*E37*(1+F37)</f>
        <v/>
      </c>
      <c r="H37" s="25" t="n">
        <v>120</v>
      </c>
      <c r="I37" s="23" t="inlineStr">
        <is>
          <t>Gels, tape, blackwrap</t>
        </is>
      </c>
    </row>
    <row r="38">
      <c r="A38" s="9" t="n">
        <v>2200</v>
      </c>
      <c r="B38" s="23" t="n"/>
      <c r="C38" s="23" t="n"/>
      <c r="D38" s="23" t="n"/>
      <c r="E38" s="25" t="n"/>
      <c r="F38" s="26" t="n"/>
      <c r="G38" s="10">
        <f>C38*E38*(1+F38)</f>
        <v/>
      </c>
      <c r="H38" s="25" t="n"/>
      <c r="I38" s="23" t="n"/>
    </row>
    <row r="39">
      <c r="A39" s="7" t="n"/>
      <c r="B39" s="8" t="inlineStr">
        <is>
          <t>2300  SOUND</t>
        </is>
      </c>
      <c r="C39" s="7" t="n"/>
      <c r="D39" s="7" t="n"/>
      <c r="E39" s="7" t="n"/>
      <c r="F39" s="7" t="n"/>
      <c r="G39" s="7" t="n"/>
      <c r="H39" s="7" t="n"/>
      <c r="I39" s="7" t="n"/>
    </row>
    <row r="40">
      <c r="A40" s="9" t="n">
        <v>2300</v>
      </c>
      <c r="B40" s="23" t="inlineStr">
        <is>
          <t>Sound mixer and kit</t>
        </is>
      </c>
      <c r="C40" s="23" t="n">
        <v>3</v>
      </c>
      <c r="D40" s="23" t="inlineStr">
        <is>
          <t>Days</t>
        </is>
      </c>
      <c r="E40" s="25" t="n">
        <v>450</v>
      </c>
      <c r="F40" s="26" t="n">
        <v>0</v>
      </c>
      <c r="G40" s="10">
        <f>C40*E40*(1+F40)</f>
        <v/>
      </c>
      <c r="H40" s="25" t="n">
        <v>1350</v>
      </c>
      <c r="I40" s="23" t="n"/>
    </row>
    <row r="41">
      <c r="A41" s="9" t="n">
        <v>2300</v>
      </c>
      <c r="B41" s="23" t="inlineStr">
        <is>
          <t>Boom operator</t>
        </is>
      </c>
      <c r="C41" s="23" t="n">
        <v>3</v>
      </c>
      <c r="D41" s="23" t="inlineStr">
        <is>
          <t>Days</t>
        </is>
      </c>
      <c r="E41" s="25" t="n">
        <v>200</v>
      </c>
      <c r="F41" s="26" t="n">
        <v>0</v>
      </c>
      <c r="G41" s="10">
        <f>C41*E41*(1+F41)</f>
        <v/>
      </c>
      <c r="H41" s="25" t="n">
        <v>600</v>
      </c>
      <c r="I41" s="23" t="n"/>
    </row>
    <row r="42">
      <c r="A42" s="9" t="n">
        <v>2300</v>
      </c>
      <c r="B42" s="23" t="n"/>
      <c r="C42" s="23" t="n"/>
      <c r="D42" s="23" t="n"/>
      <c r="E42" s="25" t="n"/>
      <c r="F42" s="26" t="n"/>
      <c r="G42" s="10">
        <f>C42*E42*(1+F42)</f>
        <v/>
      </c>
      <c r="H42" s="25" t="n"/>
      <c r="I42" s="23" t="n"/>
    </row>
    <row r="43">
      <c r="A43" s="7" t="n"/>
      <c r="B43" s="8" t="inlineStr">
        <is>
          <t>2400  ART DEPARTMENT</t>
        </is>
      </c>
      <c r="C43" s="7" t="n"/>
      <c r="D43" s="7" t="n"/>
      <c r="E43" s="7" t="n"/>
      <c r="F43" s="7" t="n"/>
      <c r="G43" s="7" t="n"/>
      <c r="H43" s="7" t="n"/>
      <c r="I43" s="7" t="n"/>
    </row>
    <row r="44">
      <c r="A44" s="9" t="n">
        <v>2400</v>
      </c>
      <c r="B44" s="23" t="inlineStr">
        <is>
          <t>Production designer</t>
        </is>
      </c>
      <c r="C44" s="23" t="n">
        <v>3</v>
      </c>
      <c r="D44" s="23" t="inlineStr">
        <is>
          <t>Days</t>
        </is>
      </c>
      <c r="E44" s="25" t="n">
        <v>250</v>
      </c>
      <c r="F44" s="26" t="n">
        <v>0</v>
      </c>
      <c r="G44" s="10">
        <f>C44*E44*(1+F44)</f>
        <v/>
      </c>
      <c r="H44" s="25" t="n">
        <v>750</v>
      </c>
      <c r="I44" s="23" t="n"/>
    </row>
    <row r="45">
      <c r="A45" s="9" t="n">
        <v>2400</v>
      </c>
      <c r="B45" s="23" t="inlineStr">
        <is>
          <t>Set dressing and props</t>
        </is>
      </c>
      <c r="C45" s="23" t="n">
        <v>1</v>
      </c>
      <c r="D45" s="23" t="inlineStr">
        <is>
          <t>Allow</t>
        </is>
      </c>
      <c r="E45" s="25" t="n">
        <v>400</v>
      </c>
      <c r="F45" s="26" t="n">
        <v>0</v>
      </c>
      <c r="G45" s="10">
        <f>C45*E45*(1+F45)</f>
        <v/>
      </c>
      <c r="H45" s="25" t="n">
        <v>460</v>
      </c>
      <c r="I45" s="23" t="inlineStr">
        <is>
          <t>Rented radio gear</t>
        </is>
      </c>
    </row>
    <row r="46">
      <c r="A46" s="9" t="n">
        <v>2400</v>
      </c>
      <c r="B46" s="23" t="inlineStr">
        <is>
          <t>Blackout materials</t>
        </is>
      </c>
      <c r="C46" s="23" t="n">
        <v>1</v>
      </c>
      <c r="D46" s="23" t="inlineStr">
        <is>
          <t>Allow</t>
        </is>
      </c>
      <c r="E46" s="25" t="n">
        <v>80</v>
      </c>
      <c r="F46" s="26" t="n">
        <v>0</v>
      </c>
      <c r="G46" s="10">
        <f>C46*E46*(1+F46)</f>
        <v/>
      </c>
      <c r="H46" s="25" t="n">
        <v>65</v>
      </c>
      <c r="I46" s="23" t="inlineStr">
        <is>
          <t>Day 1, apartment windows</t>
        </is>
      </c>
    </row>
    <row r="47">
      <c r="A47" s="9" t="n">
        <v>2400</v>
      </c>
      <c r="B47" s="23" t="n"/>
      <c r="C47" s="23" t="n"/>
      <c r="D47" s="23" t="n"/>
      <c r="E47" s="25" t="n"/>
      <c r="F47" s="26" t="n"/>
      <c r="G47" s="10">
        <f>C47*E47*(1+F47)</f>
        <v/>
      </c>
      <c r="H47" s="25" t="n"/>
      <c r="I47" s="23" t="n"/>
    </row>
    <row r="48">
      <c r="A48" s="7" t="n"/>
      <c r="B48" s="8" t="inlineStr">
        <is>
          <t>2500  WARDROBE, HAIR AND MAKEUP</t>
        </is>
      </c>
      <c r="C48" s="7" t="n"/>
      <c r="D48" s="7" t="n"/>
      <c r="E48" s="7" t="n"/>
      <c r="F48" s="7" t="n"/>
      <c r="G48" s="7" t="n"/>
      <c r="H48" s="7" t="n"/>
      <c r="I48" s="7" t="n"/>
    </row>
    <row r="49">
      <c r="A49" s="9" t="n">
        <v>2500</v>
      </c>
      <c r="B49" s="23" t="inlineStr">
        <is>
          <t>Hair and makeup artist</t>
        </is>
      </c>
      <c r="C49" s="23" t="n">
        <v>3</v>
      </c>
      <c r="D49" s="23" t="inlineStr">
        <is>
          <t>Days</t>
        </is>
      </c>
      <c r="E49" s="25" t="n">
        <v>250</v>
      </c>
      <c r="F49" s="26" t="n">
        <v>0</v>
      </c>
      <c r="G49" s="10">
        <f>C49*E49*(1+F49)</f>
        <v/>
      </c>
      <c r="H49" s="25" t="n">
        <v>750</v>
      </c>
      <c r="I49" s="23" t="n"/>
    </row>
    <row r="50">
      <c r="A50" s="9" t="n">
        <v>2500</v>
      </c>
      <c r="B50" s="23" t="inlineStr">
        <is>
          <t>Wardrobe</t>
        </is>
      </c>
      <c r="C50" s="23" t="n">
        <v>1</v>
      </c>
      <c r="D50" s="23" t="inlineStr">
        <is>
          <t>Allow</t>
        </is>
      </c>
      <c r="E50" s="25" t="n">
        <v>200</v>
      </c>
      <c r="F50" s="26" t="n">
        <v>0</v>
      </c>
      <c r="G50" s="10">
        <f>C50*E50*(1+F50)</f>
        <v/>
      </c>
      <c r="H50" s="25" t="n">
        <v>180</v>
      </c>
      <c r="I50" s="23" t="n"/>
    </row>
    <row r="51">
      <c r="A51" s="9" t="n">
        <v>2500</v>
      </c>
      <c r="B51" s="23" t="n"/>
      <c r="C51" s="23" t="n"/>
      <c r="D51" s="23" t="n"/>
      <c r="E51" s="25" t="n"/>
      <c r="F51" s="26" t="n"/>
      <c r="G51" s="10">
        <f>C51*E51*(1+F51)</f>
        <v/>
      </c>
      <c r="H51" s="25" t="n"/>
      <c r="I51" s="23" t="n"/>
    </row>
    <row r="52">
      <c r="A52" s="7" t="n"/>
      <c r="B52" s="8" t="inlineStr">
        <is>
          <t>2600  LOCATIONS</t>
        </is>
      </c>
      <c r="C52" s="7" t="n"/>
      <c r="D52" s="7" t="n"/>
      <c r="E52" s="7" t="n"/>
      <c r="F52" s="7" t="n"/>
      <c r="G52" s="7" t="n"/>
      <c r="H52" s="7" t="n"/>
      <c r="I52" s="7" t="n"/>
    </row>
    <row r="53">
      <c r="A53" s="9" t="n">
        <v>2600</v>
      </c>
      <c r="B53" s="23" t="inlineStr">
        <is>
          <t>Apartment (4 Elm Court)</t>
        </is>
      </c>
      <c r="C53" s="23" t="n">
        <v>1</v>
      </c>
      <c r="D53" s="23" t="inlineStr">
        <is>
          <t>Days</t>
        </is>
      </c>
      <c r="E53" s="25" t="n">
        <v>300</v>
      </c>
      <c r="F53" s="26" t="n">
        <v>0</v>
      </c>
      <c r="G53" s="10">
        <f>C53*E53*(1+F53)</f>
        <v/>
      </c>
      <c r="H53" s="25" t="n">
        <v>300</v>
      </c>
      <c r="I53" s="23" t="n"/>
    </row>
    <row r="54">
      <c r="A54" s="9" t="n">
        <v>2600</v>
      </c>
      <c r="B54" s="23" t="inlineStr">
        <is>
          <t>Radio station (88 Canal St)</t>
        </is>
      </c>
      <c r="C54" s="23" t="n">
        <v>2</v>
      </c>
      <c r="D54" s="23" t="inlineStr">
        <is>
          <t>Nights</t>
        </is>
      </c>
      <c r="E54" s="25" t="n">
        <v>500</v>
      </c>
      <c r="F54" s="26" t="n">
        <v>0</v>
      </c>
      <c r="G54" s="10">
        <f>C54*E54*(1+F54)</f>
        <v/>
      </c>
      <c r="H54" s="25" t="n">
        <v>1000</v>
      </c>
      <c r="I54" s="23" t="inlineStr">
        <is>
          <t>Studio, hallway and lot</t>
        </is>
      </c>
    </row>
    <row r="55">
      <c r="A55" s="9" t="n">
        <v>2600</v>
      </c>
      <c r="B55" s="23" t="inlineStr">
        <is>
          <t>Reserve day hold fee</t>
        </is>
      </c>
      <c r="C55" s="23" t="n">
        <v>1</v>
      </c>
      <c r="D55" s="23" t="inlineStr">
        <is>
          <t>Flat</t>
        </is>
      </c>
      <c r="E55" s="25" t="n">
        <v>250</v>
      </c>
      <c r="F55" s="26" t="n">
        <v>0</v>
      </c>
      <c r="G55" s="10">
        <f>C55*E55*(1+F55)</f>
        <v/>
      </c>
      <c r="H55" s="25" t="n">
        <v>250</v>
      </c>
      <c r="I55" s="23" t="inlineStr">
        <is>
          <t>Weather cover for day 3</t>
        </is>
      </c>
    </row>
    <row r="56">
      <c r="A56" s="9" t="n">
        <v>2600</v>
      </c>
      <c r="B56" s="23" t="n"/>
      <c r="C56" s="23" t="n"/>
      <c r="D56" s="23" t="n"/>
      <c r="E56" s="25" t="n"/>
      <c r="F56" s="26" t="n"/>
      <c r="G56" s="10">
        <f>C56*E56*(1+F56)</f>
        <v/>
      </c>
      <c r="H56" s="25" t="n"/>
      <c r="I56" s="23" t="n"/>
    </row>
    <row r="57">
      <c r="A57" s="7" t="n"/>
      <c r="B57" s="8" t="inlineStr">
        <is>
          <t>2700  TRANSPORTATION</t>
        </is>
      </c>
      <c r="C57" s="7" t="n"/>
      <c r="D57" s="7" t="n"/>
      <c r="E57" s="7" t="n"/>
      <c r="F57" s="7" t="n"/>
      <c r="G57" s="7" t="n"/>
      <c r="H57" s="7" t="n"/>
      <c r="I57" s="7" t="n"/>
    </row>
    <row r="58">
      <c r="A58" s="9" t="n">
        <v>2700</v>
      </c>
      <c r="B58" s="23" t="inlineStr">
        <is>
          <t>Cargo van rental</t>
        </is>
      </c>
      <c r="C58" s="23" t="n">
        <v>4</v>
      </c>
      <c r="D58" s="23" t="inlineStr">
        <is>
          <t>Days</t>
        </is>
      </c>
      <c r="E58" s="25" t="n">
        <v>110</v>
      </c>
      <c r="F58" s="26" t="n">
        <v>0</v>
      </c>
      <c r="G58" s="10">
        <f>C58*E58*(1+F58)</f>
        <v/>
      </c>
      <c r="H58" s="25" t="n">
        <v>440</v>
      </c>
      <c r="I58" s="23" t="inlineStr">
        <is>
          <t>Includes reserve day</t>
        </is>
      </c>
    </row>
    <row r="59">
      <c r="A59" s="9" t="n">
        <v>2700</v>
      </c>
      <c r="B59" s="23" t="inlineStr">
        <is>
          <t>Fuel and parking</t>
        </is>
      </c>
      <c r="C59" s="23" t="n">
        <v>1</v>
      </c>
      <c r="D59" s="23" t="inlineStr">
        <is>
          <t>Allow</t>
        </is>
      </c>
      <c r="E59" s="25" t="n">
        <v>200</v>
      </c>
      <c r="F59" s="26" t="n">
        <v>0</v>
      </c>
      <c r="G59" s="10">
        <f>C59*E59*(1+F59)</f>
        <v/>
      </c>
      <c r="H59" s="25" t="n">
        <v>230</v>
      </c>
      <c r="I59" s="23" t="n"/>
    </row>
    <row r="60">
      <c r="A60" s="9" t="n">
        <v>2700</v>
      </c>
      <c r="B60" s="23" t="n"/>
      <c r="C60" s="23" t="n"/>
      <c r="D60" s="23" t="n"/>
      <c r="E60" s="25" t="n"/>
      <c r="F60" s="26" t="n"/>
      <c r="G60" s="10">
        <f>C60*E60*(1+F60)</f>
        <v/>
      </c>
      <c r="H60" s="25" t="n"/>
      <c r="I60" s="23" t="n"/>
    </row>
    <row r="61">
      <c r="A61" s="7" t="n"/>
      <c r="B61" s="8" t="inlineStr">
        <is>
          <t>2800  CATERING AND CRAFT SERVICES</t>
        </is>
      </c>
      <c r="C61" s="7" t="n"/>
      <c r="D61" s="7" t="n"/>
      <c r="E61" s="7" t="n"/>
      <c r="F61" s="7" t="n"/>
      <c r="G61" s="7" t="n"/>
      <c r="H61" s="7" t="n"/>
      <c r="I61" s="7" t="n"/>
    </row>
    <row r="62">
      <c r="A62" s="9" t="n">
        <v>2800</v>
      </c>
      <c r="B62" s="23" t="inlineStr">
        <is>
          <t>Crew and cast meals</t>
        </is>
      </c>
      <c r="C62" s="23" t="n">
        <v>60</v>
      </c>
      <c r="D62" s="23" t="inlineStr">
        <is>
          <t>Meals</t>
        </is>
      </c>
      <c r="E62" s="25" t="n">
        <v>15</v>
      </c>
      <c r="F62" s="26" t="n">
        <v>0</v>
      </c>
      <c r="G62" s="10">
        <f>C62*E62*(1+F62)</f>
        <v/>
      </c>
      <c r="H62" s="25" t="n">
        <v>900</v>
      </c>
      <c r="I62" s="23" t="inlineStr">
        <is>
          <t>20 people x 3 days</t>
        </is>
      </c>
    </row>
    <row r="63">
      <c r="A63" s="9" t="n">
        <v>2800</v>
      </c>
      <c r="B63" s="23" t="inlineStr">
        <is>
          <t>Craft services</t>
        </is>
      </c>
      <c r="C63" s="23" t="n">
        <v>3</v>
      </c>
      <c r="D63" s="23" t="inlineStr">
        <is>
          <t>Days</t>
        </is>
      </c>
      <c r="E63" s="25" t="n">
        <v>80</v>
      </c>
      <c r="F63" s="26" t="n">
        <v>0</v>
      </c>
      <c r="G63" s="10">
        <f>C63*E63*(1+F63)</f>
        <v/>
      </c>
      <c r="H63" s="25" t="n">
        <v>260</v>
      </c>
      <c r="I63" s="23" t="n"/>
    </row>
    <row r="64">
      <c r="A64" s="9" t="n">
        <v>2800</v>
      </c>
      <c r="B64" s="23" t="n"/>
      <c r="C64" s="23" t="n"/>
      <c r="D64" s="23" t="n"/>
      <c r="E64" s="25" t="n"/>
      <c r="F64" s="26" t="n"/>
      <c r="G64" s="10">
        <f>C64*E64*(1+F64)</f>
        <v/>
      </c>
      <c r="H64" s="25" t="n"/>
      <c r="I64" s="23" t="n"/>
    </row>
    <row r="65">
      <c r="A65" s="7" t="n"/>
      <c r="B65" s="8" t="inlineStr">
        <is>
          <t>2900  SPECIAL EQUIPMENT AND EFFECTS</t>
        </is>
      </c>
      <c r="C65" s="7" t="n"/>
      <c r="D65" s="7" t="n"/>
      <c r="E65" s="7" t="n"/>
      <c r="F65" s="7" t="n"/>
      <c r="G65" s="7" t="n"/>
      <c r="H65" s="7" t="n"/>
      <c r="I65" s="7" t="n"/>
    </row>
    <row r="66">
      <c r="A66" s="9" t="n">
        <v>2900</v>
      </c>
      <c r="B66" s="23" t="inlineStr">
        <is>
          <t>Low loader and driver (car scene)</t>
        </is>
      </c>
      <c r="C66" s="23" t="n">
        <v>1</v>
      </c>
      <c r="D66" s="23" t="inlineStr">
        <is>
          <t>Days</t>
        </is>
      </c>
      <c r="E66" s="25" t="n">
        <v>850</v>
      </c>
      <c r="F66" s="26" t="n">
        <v>0</v>
      </c>
      <c r="G66" s="10">
        <f>C66*E66*(1+F66)</f>
        <v/>
      </c>
      <c r="H66" s="25" t="n">
        <v>850</v>
      </c>
      <c r="I66" s="23" t="inlineStr">
        <is>
          <t>Scene 9</t>
        </is>
      </c>
    </row>
    <row r="67">
      <c r="A67" s="9" t="n">
        <v>2900</v>
      </c>
      <c r="B67" s="23" t="inlineStr">
        <is>
          <t>Rain rig on standby</t>
        </is>
      </c>
      <c r="C67" s="23" t="n">
        <v>1</v>
      </c>
      <c r="D67" s="23" t="inlineStr">
        <is>
          <t>Days</t>
        </is>
      </c>
      <c r="E67" s="25" t="n">
        <v>600</v>
      </c>
      <c r="F67" s="26" t="n">
        <v>0</v>
      </c>
      <c r="G67" s="10">
        <f>C67*E67*(1+F67)</f>
        <v/>
      </c>
      <c r="H67" s="25" t="n">
        <v>600</v>
      </c>
      <c r="I67" s="23" t="inlineStr">
        <is>
          <t>Scene 8</t>
        </is>
      </c>
    </row>
    <row r="68">
      <c r="A68" s="9" t="n">
        <v>2900</v>
      </c>
      <c r="B68" s="23" t="n"/>
      <c r="C68" s="23" t="n"/>
      <c r="D68" s="23" t="n"/>
      <c r="E68" s="25" t="n"/>
      <c r="F68" s="26" t="n"/>
      <c r="G68" s="10">
        <f>C68*E68*(1+F68)</f>
        <v/>
      </c>
      <c r="H68" s="25" t="n"/>
      <c r="I68" s="23" t="n"/>
    </row>
    <row r="69">
      <c r="A69" s="7" t="n"/>
      <c r="B69" s="8" t="inlineStr">
        <is>
          <t>3000  EDITING</t>
        </is>
      </c>
      <c r="C69" s="7" t="n"/>
      <c r="D69" s="7" t="n"/>
      <c r="E69" s="7" t="n"/>
      <c r="F69" s="7" t="n"/>
      <c r="G69" s="7" t="n"/>
      <c r="H69" s="7" t="n"/>
      <c r="I69" s="7" t="n"/>
    </row>
    <row r="70">
      <c r="A70" s="9" t="n">
        <v>3000</v>
      </c>
      <c r="B70" s="23" t="inlineStr">
        <is>
          <t>Editor</t>
        </is>
      </c>
      <c r="C70" s="23" t="n">
        <v>10</v>
      </c>
      <c r="D70" s="23" t="inlineStr">
        <is>
          <t>Days</t>
        </is>
      </c>
      <c r="E70" s="25" t="n">
        <v>250</v>
      </c>
      <c r="F70" s="26" t="n">
        <v>0</v>
      </c>
      <c r="G70" s="10">
        <f>C70*E70*(1+F70)</f>
        <v/>
      </c>
      <c r="H70" s="25" t="n">
        <v>2500</v>
      </c>
      <c r="I70" s="23" t="n"/>
    </row>
    <row r="71">
      <c r="A71" s="9" t="n">
        <v>3000</v>
      </c>
      <c r="B71" s="23" t="n"/>
      <c r="C71" s="23" t="n"/>
      <c r="D71" s="23" t="n"/>
      <c r="E71" s="25" t="n"/>
      <c r="F71" s="26" t="n"/>
      <c r="G71" s="10">
        <f>C71*E71*(1+F71)</f>
        <v/>
      </c>
      <c r="H71" s="25" t="n"/>
      <c r="I71" s="23" t="n"/>
    </row>
    <row r="72">
      <c r="A72" s="7" t="n"/>
      <c r="B72" s="8" t="inlineStr">
        <is>
          <t>3100  SOUND POST AND MUSIC</t>
        </is>
      </c>
      <c r="C72" s="7" t="n"/>
      <c r="D72" s="7" t="n"/>
      <c r="E72" s="7" t="n"/>
      <c r="F72" s="7" t="n"/>
      <c r="G72" s="7" t="n"/>
      <c r="H72" s="7" t="n"/>
      <c r="I72" s="7" t="n"/>
    </row>
    <row r="73">
      <c r="A73" s="9" t="n">
        <v>3100</v>
      </c>
      <c r="B73" s="23" t="inlineStr">
        <is>
          <t>Sound mix</t>
        </is>
      </c>
      <c r="C73" s="23" t="n">
        <v>1</v>
      </c>
      <c r="D73" s="23" t="inlineStr">
        <is>
          <t>Flat</t>
        </is>
      </c>
      <c r="E73" s="25" t="n">
        <v>1200</v>
      </c>
      <c r="F73" s="26" t="n">
        <v>0</v>
      </c>
      <c r="G73" s="10">
        <f>C73*E73*(1+F73)</f>
        <v/>
      </c>
      <c r="H73" s="25" t="n">
        <v>1200</v>
      </c>
      <c r="I73" s="23" t="n"/>
    </row>
    <row r="74">
      <c r="A74" s="9" t="n">
        <v>3100</v>
      </c>
      <c r="B74" s="23" t="inlineStr">
        <is>
          <t>Composer</t>
        </is>
      </c>
      <c r="C74" s="23" t="n">
        <v>1</v>
      </c>
      <c r="D74" s="23" t="inlineStr">
        <is>
          <t>Flat</t>
        </is>
      </c>
      <c r="E74" s="25" t="n">
        <v>800</v>
      </c>
      <c r="F74" s="26" t="n">
        <v>0</v>
      </c>
      <c r="G74" s="10">
        <f>C74*E74*(1+F74)</f>
        <v/>
      </c>
      <c r="H74" s="25" t="n">
        <v>800</v>
      </c>
      <c r="I74" s="23" t="n"/>
    </row>
    <row r="75">
      <c r="A75" s="9" t="n">
        <v>3100</v>
      </c>
      <c r="B75" s="23" t="inlineStr">
        <is>
          <t>Music licensing (on-air song)</t>
        </is>
      </c>
      <c r="C75" s="23" t="n">
        <v>1</v>
      </c>
      <c r="D75" s="23" t="inlineStr">
        <is>
          <t>Flat</t>
        </is>
      </c>
      <c r="E75" s="25" t="n">
        <v>300</v>
      </c>
      <c r="F75" s="26" t="n">
        <v>0</v>
      </c>
      <c r="G75" s="10">
        <f>C75*E75*(1+F75)</f>
        <v/>
      </c>
      <c r="H75" s="25" t="n">
        <v>450</v>
      </c>
      <c r="I75" s="23" t="inlineStr">
        <is>
          <t>Festival license</t>
        </is>
      </c>
    </row>
    <row r="76">
      <c r="A76" s="9" t="n">
        <v>3100</v>
      </c>
      <c r="B76" s="23" t="n"/>
      <c r="C76" s="23" t="n"/>
      <c r="D76" s="23" t="n"/>
      <c r="E76" s="25" t="n"/>
      <c r="F76" s="26" t="n"/>
      <c r="G76" s="10">
        <f>C76*E76*(1+F76)</f>
        <v/>
      </c>
      <c r="H76" s="25" t="n"/>
      <c r="I76" s="23" t="n"/>
    </row>
    <row r="77">
      <c r="A77" s="7" t="n"/>
      <c r="B77" s="8" t="inlineStr">
        <is>
          <t>3200  COLOR AND VFX</t>
        </is>
      </c>
      <c r="C77" s="7" t="n"/>
      <c r="D77" s="7" t="n"/>
      <c r="E77" s="7" t="n"/>
      <c r="F77" s="7" t="n"/>
      <c r="G77" s="7" t="n"/>
      <c r="H77" s="7" t="n"/>
      <c r="I77" s="7" t="n"/>
    </row>
    <row r="78">
      <c r="A78" s="9" t="n">
        <v>3200</v>
      </c>
      <c r="B78" s="23" t="inlineStr">
        <is>
          <t>Colorist</t>
        </is>
      </c>
      <c r="C78" s="23" t="n">
        <v>1</v>
      </c>
      <c r="D78" s="23" t="inlineStr">
        <is>
          <t>Flat</t>
        </is>
      </c>
      <c r="E78" s="25" t="n">
        <v>600</v>
      </c>
      <c r="F78" s="26" t="n">
        <v>0</v>
      </c>
      <c r="G78" s="10">
        <f>C78*E78*(1+F78)</f>
        <v/>
      </c>
      <c r="H78" s="25" t="n">
        <v>600</v>
      </c>
      <c r="I78" s="23" t="n"/>
    </row>
    <row r="79">
      <c r="A79" s="9" t="n">
        <v>3200</v>
      </c>
      <c r="B79" s="23" t="inlineStr">
        <is>
          <t>VFX (phone light cleanup)</t>
        </is>
      </c>
      <c r="C79" s="23" t="n">
        <v>1</v>
      </c>
      <c r="D79" s="23" t="inlineStr">
        <is>
          <t>Allow</t>
        </is>
      </c>
      <c r="E79" s="25" t="n">
        <v>200</v>
      </c>
      <c r="F79" s="26" t="n">
        <v>0</v>
      </c>
      <c r="G79" s="10">
        <f>C79*E79*(1+F79)</f>
        <v/>
      </c>
      <c r="H79" s="25" t="n">
        <v>150</v>
      </c>
      <c r="I79" s="23" t="n"/>
    </row>
    <row r="80">
      <c r="A80" s="9" t="n">
        <v>3200</v>
      </c>
      <c r="B80" s="23" t="n"/>
      <c r="C80" s="23" t="n"/>
      <c r="D80" s="23" t="n"/>
      <c r="E80" s="25" t="n"/>
      <c r="F80" s="26" t="n"/>
      <c r="G80" s="10">
        <f>C80*E80*(1+F80)</f>
        <v/>
      </c>
      <c r="H80" s="25" t="n"/>
      <c r="I80" s="23" t="n"/>
    </row>
    <row r="81">
      <c r="A81" s="7" t="n"/>
      <c r="B81" s="8" t="inlineStr">
        <is>
          <t>3300  TITLES AND DELIVERABLES</t>
        </is>
      </c>
      <c r="C81" s="7" t="n"/>
      <c r="D81" s="7" t="n"/>
      <c r="E81" s="7" t="n"/>
      <c r="F81" s="7" t="n"/>
      <c r="G81" s="7" t="n"/>
      <c r="H81" s="7" t="n"/>
      <c r="I81" s="7" t="n"/>
    </row>
    <row r="82">
      <c r="A82" s="9" t="n">
        <v>3300</v>
      </c>
      <c r="B82" s="23" t="inlineStr">
        <is>
          <t>Deliverables (DCP, masters)</t>
        </is>
      </c>
      <c r="C82" s="23" t="n">
        <v>1</v>
      </c>
      <c r="D82" s="23" t="inlineStr">
        <is>
          <t>Flat</t>
        </is>
      </c>
      <c r="E82" s="25" t="n">
        <v>300</v>
      </c>
      <c r="F82" s="26" t="n">
        <v>0</v>
      </c>
      <c r="G82" s="10">
        <f>C82*E82*(1+F82)</f>
        <v/>
      </c>
      <c r="H82" s="25" t="n">
        <v>300</v>
      </c>
      <c r="I82" s="23" t="n"/>
    </row>
    <row r="83">
      <c r="A83" s="9" t="n">
        <v>3300</v>
      </c>
      <c r="B83" s="23" t="inlineStr">
        <is>
          <t>Captions</t>
        </is>
      </c>
      <c r="C83" s="23" t="n">
        <v>1</v>
      </c>
      <c r="D83" s="23" t="inlineStr">
        <is>
          <t>Flat</t>
        </is>
      </c>
      <c r="E83" s="25" t="n">
        <v>100</v>
      </c>
      <c r="F83" s="26" t="n">
        <v>0</v>
      </c>
      <c r="G83" s="10">
        <f>C83*E83*(1+F83)</f>
        <v/>
      </c>
      <c r="H83" s="25" t="n">
        <v>100</v>
      </c>
      <c r="I83" s="23" t="n"/>
    </row>
    <row r="84">
      <c r="A84" s="9" t="n">
        <v>3300</v>
      </c>
      <c r="B84" s="23" t="n"/>
      <c r="C84" s="23" t="n"/>
      <c r="D84" s="23" t="n"/>
      <c r="E84" s="25" t="n"/>
      <c r="F84" s="26" t="n"/>
      <c r="G84" s="10">
        <f>C84*E84*(1+F84)</f>
        <v/>
      </c>
      <c r="H84" s="25" t="n"/>
      <c r="I84" s="23" t="n"/>
    </row>
    <row r="85">
      <c r="A85" s="7" t="n"/>
      <c r="B85" s="8" t="inlineStr">
        <is>
          <t>4000  INSURANCE</t>
        </is>
      </c>
      <c r="C85" s="7" t="n"/>
      <c r="D85" s="7" t="n"/>
      <c r="E85" s="7" t="n"/>
      <c r="F85" s="7" t="n"/>
      <c r="G85" s="7" t="n"/>
      <c r="H85" s="7" t="n"/>
      <c r="I85" s="7" t="n"/>
    </row>
    <row r="86">
      <c r="A86" s="9" t="n">
        <v>4000</v>
      </c>
      <c r="B86" s="23" t="inlineStr">
        <is>
          <t>Short-term production insurance</t>
        </is>
      </c>
      <c r="C86" s="23" t="n">
        <v>1</v>
      </c>
      <c r="D86" s="23" t="inlineStr">
        <is>
          <t>Flat</t>
        </is>
      </c>
      <c r="E86" s="25" t="n">
        <v>900</v>
      </c>
      <c r="F86" s="26" t="n">
        <v>0</v>
      </c>
      <c r="G86" s="10">
        <f>C86*E86*(1+F86)</f>
        <v/>
      </c>
      <c r="H86" s="25" t="n">
        <v>900</v>
      </c>
      <c r="I86" s="23" t="inlineStr">
        <is>
          <t>Radio station required it</t>
        </is>
      </c>
    </row>
    <row r="87">
      <c r="A87" s="9" t="n">
        <v>4000</v>
      </c>
      <c r="B87" s="23" t="n"/>
      <c r="C87" s="23" t="n"/>
      <c r="D87" s="23" t="n"/>
      <c r="E87" s="25" t="n"/>
      <c r="F87" s="26" t="n"/>
      <c r="G87" s="10">
        <f>C87*E87*(1+F87)</f>
        <v/>
      </c>
      <c r="H87" s="25" t="n"/>
      <c r="I87" s="23" t="n"/>
    </row>
    <row r="88">
      <c r="A88" s="7" t="n"/>
      <c r="B88" s="8" t="inlineStr">
        <is>
          <t>4100  LEGAL AND ACCOUNTING</t>
        </is>
      </c>
      <c r="C88" s="7" t="n"/>
      <c r="D88" s="7" t="n"/>
      <c r="E88" s="7" t="n"/>
      <c r="F88" s="7" t="n"/>
      <c r="G88" s="7" t="n"/>
      <c r="H88" s="7" t="n"/>
      <c r="I88" s="7" t="n"/>
    </row>
    <row r="89">
      <c r="A89" s="9" t="n">
        <v>4100</v>
      </c>
      <c r="B89" s="23" t="inlineStr">
        <is>
          <t>Legal review of releases</t>
        </is>
      </c>
      <c r="C89" s="23" t="n">
        <v>1</v>
      </c>
      <c r="D89" s="23" t="inlineStr">
        <is>
          <t>Flat</t>
        </is>
      </c>
      <c r="E89" s="25" t="n">
        <v>300</v>
      </c>
      <c r="F89" s="26" t="n">
        <v>0</v>
      </c>
      <c r="G89" s="10">
        <f>C89*E89*(1+F89)</f>
        <v/>
      </c>
      <c r="H89" s="25" t="n">
        <v>300</v>
      </c>
      <c r="I89" s="23" t="n"/>
    </row>
    <row r="90">
      <c r="A90" s="9" t="n">
        <v>4100</v>
      </c>
      <c r="B90" s="23" t="n"/>
      <c r="C90" s="23" t="n"/>
      <c r="D90" s="23" t="n"/>
      <c r="E90" s="25" t="n"/>
      <c r="F90" s="26" t="n"/>
      <c r="G90" s="10">
        <f>C90*E90*(1+F90)</f>
        <v/>
      </c>
      <c r="H90" s="25" t="n"/>
      <c r="I90" s="23" t="n"/>
    </row>
    <row r="91">
      <c r="A91" s="7" t="n"/>
      <c r="B91" s="8" t="inlineStr">
        <is>
          <t>4200  FESTIVALS AND MARKETING</t>
        </is>
      </c>
      <c r="C91" s="7" t="n"/>
      <c r="D91" s="7" t="n"/>
      <c r="E91" s="7" t="n"/>
      <c r="F91" s="7" t="n"/>
      <c r="G91" s="7" t="n"/>
      <c r="H91" s="7" t="n"/>
      <c r="I91" s="7" t="n"/>
    </row>
    <row r="92">
      <c r="A92" s="9" t="n">
        <v>4200</v>
      </c>
      <c r="B92" s="23" t="inlineStr">
        <is>
          <t>Festival submissions</t>
        </is>
      </c>
      <c r="C92" s="23" t="n">
        <v>10</v>
      </c>
      <c r="D92" s="23" t="inlineStr">
        <is>
          <t>Each</t>
        </is>
      </c>
      <c r="E92" s="25" t="n">
        <v>50</v>
      </c>
      <c r="F92" s="26" t="n">
        <v>0</v>
      </c>
      <c r="G92" s="10">
        <f>C92*E92*(1+F92)</f>
        <v/>
      </c>
      <c r="H92" s="25" t="n"/>
      <c r="I92" s="23" t="inlineStr">
        <is>
          <t>Not spent yet</t>
        </is>
      </c>
    </row>
    <row r="93">
      <c r="A93" s="9" t="n">
        <v>4200</v>
      </c>
      <c r="B93" s="23" t="inlineStr">
        <is>
          <t>Poster and stills</t>
        </is>
      </c>
      <c r="C93" s="23" t="n">
        <v>1</v>
      </c>
      <c r="D93" s="23" t="inlineStr">
        <is>
          <t>Allow</t>
        </is>
      </c>
      <c r="E93" s="25" t="n">
        <v>150</v>
      </c>
      <c r="F93" s="26" t="n">
        <v>0</v>
      </c>
      <c r="G93" s="10">
        <f>C93*E93*(1+F93)</f>
        <v/>
      </c>
      <c r="H93" s="25" t="n">
        <v>150</v>
      </c>
      <c r="I93" s="23" t="n"/>
    </row>
    <row r="94">
      <c r="A94" s="9" t="n">
        <v>4200</v>
      </c>
      <c r="B94" s="23" t="n"/>
      <c r="C94" s="23" t="n"/>
      <c r="D94" s="23" t="n"/>
      <c r="E94" s="25" t="n"/>
      <c r="F94" s="26" t="n"/>
      <c r="G94" s="10">
        <f>C94*E94*(1+F94)</f>
        <v/>
      </c>
      <c r="H94" s="25" t="n"/>
      <c r="I94" s="23" t="n"/>
    </row>
    <row r="96">
      <c r="B96" s="3" t="inlineStr">
        <is>
          <t>DETAIL TOTAL</t>
        </is>
      </c>
      <c r="G96" s="13">
        <f>SUM(G5:G94)</f>
        <v/>
      </c>
      <c r="H96" s="13">
        <f>SUM(H5:H94)</f>
        <v/>
      </c>
    </row>
  </sheetData>
  <dataValidations count="1">
    <dataValidation sqref="D6 D7 D9 D10 D12 D13 D15 D16 D18 D19 D20 D21 D22 D24 D25 D26 D28 D29 D30 D31 D32 D34 D35 D36 D37 D38 D40 D41 D42 D44 D45 D46 D47 D49 D50 D51 D53 D54 D55 D56 D58 D59 D60 D62 D63 D64 D66 D67 D68 D70 D71 D73 D74 D75 D76 D78 D79 D80 D82 D83 D84 D86 D87 D89 D90 D92 D93 D94" showDropDown="0" showInputMessage="0" showErrorMessage="0" allowBlank="1" type="list">
      <formula1>"Days,Weeks,Nights,Hours,Flat,Allow,Each,Meals"</formula1>
    </dataValidation>
  </dataValidations>
  <pageMargins left="0.75" right="0.75" top="1" bottom="1" header="0.5" footer="0.5"/>
</worksheet>
</file>